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activeTab="1"/>
  </bookViews>
  <sheets>
    <sheet sheetId="1" name="Anleitung" state="visible" r:id="rId4"/>
    <sheet sheetId="2" name="Fragenkatalog" state="visible" r:id="rId5"/>
    <sheet sheetId="3" name="Arbeitsplatz" state="visible" r:id="rId6"/>
    <sheet sheetId="4" name="Auswertung" state="visible" r:id="rId7"/>
  </sheets>
  <definedNames>
    <definedName name="_xlnm.Print_Titles" localSheetId="1">'Fragenkatalog'!$10:$10</definedName>
  </definedNames>
  <calcPr calcId="171027" fullCalcOnLoad="1"/>
</workbook>
</file>

<file path=xl/sharedStrings.xml><?xml version="1.0" encoding="utf-8"?>
<sst xmlns="http://schemas.openxmlformats.org/spreadsheetml/2006/main" count="574" uniqueCount="230">
  <si>
    <t>Fragenkatalog internes Audit nach ISO 9001 (Vorlage von firstaudit)</t>
  </si>
  <si>
    <t/>
  </si>
  <si>
    <t>So nutzen Sie die Vorlage</t>
  </si>
  <si>
    <t>1. Blatt „Fragenkatalog“: Kopfdaten eintragen. Gelb hinterlegte Zellen sind Eingabefelder. Tragen Sie die Normausgabe ein, gegen die Sie auditieren.</t>
  </si>
  <si>
    <t>2. Fragen auswählen, die zum Umfang des Audits passen. Nicht zutreffende Fragen setzen Sie auf „Nicht anwendbar“ und notieren den Grund.</t>
  </si>
  <si>
    <t>3. Zu jeder Frage notieren, welchen Nachweis Sie gesehen haben: Dokument, Aufzeichnung, Beobachtung oder Stichprobe. Eine Antwort allein ist kein Nachweis.</t>
  </si>
  <si>
    <t>4. Ergebnis wählen: Konform, Abweichung, Beobachtung oder Nicht anwendbar. Bei Abweichungen Feststellung, Maßnahme, Verantwortlichen und Frist eintragen.</t>
  </si>
  <si>
    <t>5. Blatt „Arbeitsplatz“: Fragen für Gespräche mit Mitarbeitenden, mit Platz für Notizen.</t>
  </si>
  <si>
    <t>6. Blatt „Auswertung“: zählt die Ergebnisse je Kapitel und zeigt, wie viele Fragen noch offen sind. Bewusst ohne Gesamtprozentwert, denn eine schwerwiegende Abweichung lässt sich nicht durch viele erfüllte Fragen ausgleichen.</t>
  </si>
  <si>
    <t>Hinweis zur Normausgabe</t>
  </si>
  <si>
    <t>Die Abschnittsnummern beziehen sich auf die ISO 9001:2015 einschließlich der Änderung von 2024 (Klimawandel in 4.1). Wenn Sie nach ISO 9001:2026 auditieren, gleichen Sie die Fragen und Abschnitte mit dem Normtext ab.</t>
  </si>
  <si>
    <t>Die Vorlage ersetzt nicht die Norm und keine kundenspezifischen Anforderungen. Ergänzen Sie Fragen zu Ihren Prozessen, Kundenvorgaben und Branchenstandards.</t>
  </si>
  <si>
    <t>Mehr als 1000 Vorlagen unter https://flowdit.com/de/vorlagen/</t>
  </si>
  <si>
    <t>Digitalisieren Sie Ihre Vorlagen: Mit firstaudit führen Sie das interne Audit auf Tablet oder Smartphone durch, auch offline, mit Fotos und PDF-Bericht. Für einen Benutzer dauerhaft kostenlos: https://www.firstaudit.de/leistungen/demo/</t>
  </si>
  <si>
    <t>Fragenkatalog internes Audit</t>
  </si>
  <si>
    <t>Auditbereich / Prozess</t>
  </si>
  <si>
    <t>Datum</t>
  </si>
  <si>
    <t>Auditor</t>
  </si>
  <si>
    <t>Gesprächspartner</t>
  </si>
  <si>
    <t>Normausgabe</t>
  </si>
  <si>
    <t>ISO 9001:2015</t>
  </si>
  <si>
    <t>Nr.</t>
  </si>
  <si>
    <t>Kapitel</t>
  </si>
  <si>
    <t>Abschnitt</t>
  </si>
  <si>
    <t>Auditfrage</t>
  </si>
  <si>
    <t>Möglicher Nachweis</t>
  </si>
  <si>
    <t>Geprüfter Nachweis / Notiz</t>
  </si>
  <si>
    <t>Ergebnis</t>
  </si>
  <si>
    <t>Feststellung</t>
  </si>
  <si>
    <t>Maßnahme</t>
  </si>
  <si>
    <t>Verantwortlich</t>
  </si>
  <si>
    <t>Frist</t>
  </si>
  <si>
    <t>4 Kontext der Organisation</t>
  </si>
  <si>
    <t>4.1</t>
  </si>
  <si>
    <t>Welche internen und externen Themen beeinflussen Ihr Qualitätsmanagement, gehört der Klimawandel dazu, und wann haben Sie die Themen zuletzt überprüft?</t>
  </si>
  <si>
    <t>Liste oder Analyse der Themen (z. B. SWOT) mit Datum und Bewertung des Klimawandels, Protokoll der Managementbewertung</t>
  </si>
  <si>
    <t>4.2</t>
  </si>
  <si>
    <t>Wer sind Ihre interessierten Parteien, und welche ihrer Anforderungen sind für das QM relevant?</t>
  </si>
  <si>
    <t>Übersicht der interessierten Parteien und Anforderungen, Bezug zu Verträgen und Gesetzen</t>
  </si>
  <si>
    <t>4.3</t>
  </si>
  <si>
    <t>Wie ist der Anwendungsbereich des QM-Systems festgelegt, und welche Anforderungen sind nicht anwendbar?</t>
  </si>
  <si>
    <t>Dokumentierter Anwendungsbereich mit Standorten und Produkten, Begründung für nicht anwendbare Anforderungen</t>
  </si>
  <si>
    <t>4.4</t>
  </si>
  <si>
    <t>Welche Prozesse gehören zum QM-System, und wie hängen sie zusammen?</t>
  </si>
  <si>
    <t>Prozesslandkarte, Prozessbeschreibungen mit Eingaben, Ergebnissen, Verantwortlichen und Kennzahlen</t>
  </si>
  <si>
    <t>Woran erkennen Sie, dass ein Prozess die geplanten Ergebnisse erreicht?</t>
  </si>
  <si>
    <t>Prozesskennzahlen mit Zielwerten, Auswertungen der letzten Monate</t>
  </si>
  <si>
    <t>5 Führung</t>
  </si>
  <si>
    <t>5.1</t>
  </si>
  <si>
    <t>Wie zeigt die Geschäftsführung, dass sie für die Wirksamkeit des QM-Systems Verantwortung übernimmt?</t>
  </si>
  <si>
    <t>Protokolle von Managementbewertung und Qualitätsrunden, Freigaben, Ressourcenentscheidungen</t>
  </si>
  <si>
    <t>5.1.2</t>
  </si>
  <si>
    <t>Wie stellen Sie sicher, dass Kundenanforderungen und gesetzliche Anforderungen bekannt sind und erfüllt werden?</t>
  </si>
  <si>
    <t>Kennzahlen zur Kundenzufriedenheit, Reklamationsauswertung, Rechtskataster oder Liste der Vorschriften</t>
  </si>
  <si>
    <t>5.2</t>
  </si>
  <si>
    <t>Wie wird die Qualitätspolitik bekannt gemacht, und können Mitarbeitende sie in eigenen Worten erklären?</t>
  </si>
  <si>
    <t>Qualitätspolitik mit Datum und Freigabe, Aushang oder Intranet, Gespräche am Arbeitsplatz</t>
  </si>
  <si>
    <t>5.3</t>
  </si>
  <si>
    <t>Wer ist für welche Prozesse verantwortlich, und wo ist das festgelegt?</t>
  </si>
  <si>
    <t>Organigramm, Stellenbeschreibungen, Verantwortlichkeitsmatrix</t>
  </si>
  <si>
    <t>Wer berichtet der Geschäftsführung über die Leistung des QM-Systems, und wie oft?</t>
  </si>
  <si>
    <t>Berichte an die Geschäftsführung, Protokolle, Termine der Managementbewertung</t>
  </si>
  <si>
    <t>6 Planung</t>
  </si>
  <si>
    <t>6.1</t>
  </si>
  <si>
    <t>Welche Risiken und Chancen haben Sie für Ihre Prozesse bestimmt, und welche Maßnahmen folgen daraus?</t>
  </si>
  <si>
    <t>Risikobewertung oder Risikomatrix, Maßnahmenliste mit Verantwortlichen und Terminen</t>
  </si>
  <si>
    <t>Wie prüfen Sie, ob die Maßnahmen zu Risiken und Chancen gewirkt haben?</t>
  </si>
  <si>
    <t>Wirksamkeitsbewertung in der Managementbewertung, aktualisierte Risikobewertung</t>
  </si>
  <si>
    <t>6.2</t>
  </si>
  <si>
    <t>Welche Qualitätsziele gelten für dieses Jahr, und wie messen Sie sie?</t>
  </si>
  <si>
    <t>Qualitätsziele mit Kennzahl, Zielwert, Termin und Verantwortlichem, aktueller Stand</t>
  </si>
  <si>
    <t>Wie werden die Qualitätsziele auf Bereiche und Prozesse heruntergebrochen?</t>
  </si>
  <si>
    <t>Bereichsziele, Zielvereinbarungen, Kennzahlentafeln in den Bereichen</t>
  </si>
  <si>
    <t>6.3</t>
  </si>
  <si>
    <t>Wie planen und steuern Sie Änderungen am QM-System, etwa neue Prozesse oder Standorte?</t>
  </si>
  <si>
    <t>Änderungsantrag oder Projektplan, Risikobetrachtung, Freigabe der Änderung</t>
  </si>
  <si>
    <t>7 Unterstützung</t>
  </si>
  <si>
    <t>7.1.2</t>
  </si>
  <si>
    <t>Wie stellen Sie sicher, dass genug qualifiziertes Personal für die Prozesse da ist, auch bei Urlaub und Krankheit?</t>
  </si>
  <si>
    <t>Personalplanung, Schichtpläne, Vertretungsregeln</t>
  </si>
  <si>
    <t>7.1.3</t>
  </si>
  <si>
    <t>Wie stellen Sie sicher, dass Gebäude, Maschinen und IT für die Prozesse geeignet sind?</t>
  </si>
  <si>
    <t>Wartungspläne, Instandhaltungsaufträge, Störungsauswertung</t>
  </si>
  <si>
    <t>7.1.4</t>
  </si>
  <si>
    <t>Wie stellen Sie eine geeignete Arbeitsumgebung sicher, etwa Sauberkeit, Klima oder Beleuchtung?</t>
  </si>
  <si>
    <t>Begehungsprotokolle, 5S-Audits, Messungen, wo nötig</t>
  </si>
  <si>
    <t>7.1.5</t>
  </si>
  <si>
    <t>Wie stellen Sie sicher, dass Überwachungs- und Messmittel für ihren Zweck geeignet sind und, wo nötig, kalibriert oder verifiziert werden?</t>
  </si>
  <si>
    <t>Prüfmittelliste, Kalibrierscheine, Kennzeichnung am Messmittel, Stichprobe in der Fertigung</t>
  </si>
  <si>
    <t>7.1.5.2</t>
  </si>
  <si>
    <t>Wie bewerten Sie frühere Messergebnisse, wenn ein Messmittel bei der Kalibrierung außerhalb der Toleranz liegt?</t>
  </si>
  <si>
    <t>Bewertung der betroffenen Prüfungen und Produkte, eingeleitete Maßnahmen</t>
  </si>
  <si>
    <t>7.1.6</t>
  </si>
  <si>
    <t>Wie sichern Sie Wissen, das für Ihre Prozesse wichtig ist, etwa wenn erfahrene Mitarbeitende gehen?</t>
  </si>
  <si>
    <t>Wissensdatenbank, Einarbeitungspläne, Lessons Learned, Stellvertreterregelungen</t>
  </si>
  <si>
    <t>7.2</t>
  </si>
  <si>
    <t>Wie legen Sie fest, welche Kompetenz für eine Tätigkeit nötig ist?</t>
  </si>
  <si>
    <t>Anforderungsprofile, Qualifikationsmatrix</t>
  </si>
  <si>
    <t>Wie prüfen Sie, ob Schulungen gewirkt haben?</t>
  </si>
  <si>
    <t>Schulungsnachweise mit Wirksamkeitsbewertung, Beobachtung am Arbeitsplatz, Fehlerquoten</t>
  </si>
  <si>
    <t>7.3</t>
  </si>
  <si>
    <t>Wissen die Mitarbeitenden, welchen Beitrag sie zur Qualität leisten und was passiert, wenn Vorgaben nicht eingehalten werden?</t>
  </si>
  <si>
    <t>Gespräche am Arbeitsplatz, Unterweisungsnachweise, Aushänge</t>
  </si>
  <si>
    <t>7.4</t>
  </si>
  <si>
    <t>Wer informiert wen, wann und wie über qualitätsrelevante Themen?</t>
  </si>
  <si>
    <t>Kommunikationsmatrix, Protokolle von Schichtübergaben und Teamrunden</t>
  </si>
  <si>
    <t>7.5</t>
  </si>
  <si>
    <t>Wie werden Dokumente erstellt, geprüft, freigegeben und aktualisiert?</t>
  </si>
  <si>
    <t>Dokumentenlenkung, Freigabevermerke, Revisionsstand, Stichprobe: aktuelle Version am Arbeitsplatz</t>
  </si>
  <si>
    <t>Wie schützen Sie Aufzeichnungen vor Verlust und unbefugter Änderung, und wie lange bewahren Sie sie auf?</t>
  </si>
  <si>
    <t>Aufbewahrungsfristen, Zugriffsrechte, Datensicherung, Stichprobe einer alten Aufzeichnung</t>
  </si>
  <si>
    <t>8 Betrieb</t>
  </si>
  <si>
    <t>8.1</t>
  </si>
  <si>
    <t>Wie planen Sie die Prozesse für ein neues Produkt oder einen neuen Auftrag?</t>
  </si>
  <si>
    <t>Arbeitspläne, Prüfpläne, Ressourcenplanung, Freigabekriterien</t>
  </si>
  <si>
    <t>8.2.1</t>
  </si>
  <si>
    <t>Wie gehen Kundenanfragen, Reklamationen und Rückmeldungen ein, und wer bearbeitet sie?</t>
  </si>
  <si>
    <t>Kontaktwege, Ticket- oder Reklamationsliste, Bearbeitungszeiten</t>
  </si>
  <si>
    <t>8.2.2</t>
  </si>
  <si>
    <t>Wie legen Sie fest, welche Anforderungen ein Produkt erfüllen muss, auch gesetzliche?</t>
  </si>
  <si>
    <t>Produktspezifikationen, Liste der zutreffenden Vorschriften</t>
  </si>
  <si>
    <t>8.2.3</t>
  </si>
  <si>
    <t>Wie prüfen Sie vor der Auftragsannahme, ob Sie die Anforderungen erfüllen können?</t>
  </si>
  <si>
    <t>Vertragsprüfung oder Auftragsklärung mit Datum und Name, Klärung von Abweichungen zum Angebot</t>
  </si>
  <si>
    <t>8.2.4</t>
  </si>
  <si>
    <t>Wie werden geänderte Kundenanforderungen an alle Beteiligten weitergegeben?</t>
  </si>
  <si>
    <t>Änderungsmitteilungen, aktualisierte Auftragsunterlagen, Stichprobe eines geänderten Auftrags</t>
  </si>
  <si>
    <t>8.3</t>
  </si>
  <si>
    <t>Wie läuft eine Entwicklung ab, von den Eingaben bis zur Freigabe?</t>
  </si>
  <si>
    <t>Entwicklungsplan, Eingabeliste, Reviews, Verifizierung und Validierung, Freigabe</t>
  </si>
  <si>
    <t>8.3.6</t>
  </si>
  <si>
    <t>Wie werden Änderungen an Entwicklungen bewertet und freigegeben?</t>
  </si>
  <si>
    <t>Änderungsprotokolle mit Bewertung der Auswirkungen und Freigabe</t>
  </si>
  <si>
    <t>8.4.1</t>
  </si>
  <si>
    <t>Nach welchen Kriterien wählen Sie Lieferanten aus und bewerten sie?</t>
  </si>
  <si>
    <t>Bewertungskriterien, Lieferantenbewertungen, Freigabeliste</t>
  </si>
  <si>
    <t>8.4.2</t>
  </si>
  <si>
    <t>Wie überwachen Sie zugekaufte Produkte und Dienstleistungen?</t>
  </si>
  <si>
    <t>Wareneingangsprüfung, Zeugnisse, Lieferantenkennzahlen, Lieferantenaudits</t>
  </si>
  <si>
    <t>8.4.3</t>
  </si>
  <si>
    <t>Welche Anforderungen geben Sie an Lieferanten weiter, und wie?</t>
  </si>
  <si>
    <t>Bestellungen, Spezifikationen, Qualitätssicherungsvereinbarungen</t>
  </si>
  <si>
    <t>8.5.1</t>
  </si>
  <si>
    <t>Wie stellen Sie sicher, dass am Arbeitsplatz unter beherrschten Bedingungen gefertigt wird?</t>
  </si>
  <si>
    <t>Arbeits- und Prüfanweisungen am Arbeitsplatz, Prozessparameter, Freigaben, Beobachtung</t>
  </si>
  <si>
    <t>Wie werden Prozesse validiert, deren Ergebnis man nicht vollständig nachprüfen kann, zum Beispiel Schweißen oder Kleben?</t>
  </si>
  <si>
    <t>Validierungsberichte, qualifizierte Bediener, überwachte Parameter</t>
  </si>
  <si>
    <t>8.5.2</t>
  </si>
  <si>
    <t>Wie können Sie ein Produkt bis zu Material, Charge oder Auftrag zurückverfolgen?</t>
  </si>
  <si>
    <t>Stichprobe: ein Produkt rückwärts bis zum Wareneingang verfolgen</t>
  </si>
  <si>
    <t>8.5.3</t>
  </si>
  <si>
    <t>Wie gehen Sie mit Eigentum des Kunden um, etwa beigestelltem Material oder Kundendaten?</t>
  </si>
  <si>
    <t>Kennzeichnung, Lagerung, Meldung von Verlust oder Beschädigung an den Kunden</t>
  </si>
  <si>
    <t>8.5.4</t>
  </si>
  <si>
    <t>Wie schützen Sie Produkte bei Lagerung, Transport und Verpackung?</t>
  </si>
  <si>
    <t>Lagerbedingungen, Verpackungsvorgaben, Begehung von Lager und Versand</t>
  </si>
  <si>
    <t>8.5.5</t>
  </si>
  <si>
    <t>Welche Leistungen erbringen Sie nach der Lieferung, etwa Service oder Gewährleistung, und wie sind sie geregelt?</t>
  </si>
  <si>
    <t>Serviceaufträge, Gewährleistungsfälle, Auswertung von Rücksendungen</t>
  </si>
  <si>
    <t>8.5.6</t>
  </si>
  <si>
    <t>Wie werden Änderungen in der Produktion überprüft, gelenkt und freigegeben?</t>
  </si>
  <si>
    <t>Änderungsprotokolle, Freigaben nach Werkzeug- oder Materialwechsel</t>
  </si>
  <si>
    <t>8.6</t>
  </si>
  <si>
    <t>Wer gibt Produkte frei, und auf Grundlage welcher Prüfungen?</t>
  </si>
  <si>
    <t>Prüfprotokolle, Freigabevermerke mit Name, Datum und Kriterium</t>
  </si>
  <si>
    <t>8.7</t>
  </si>
  <si>
    <t>Wie werden fehlerhafte Produkte gekennzeichnet, getrennt und bewertet?</t>
  </si>
  <si>
    <t>Sperrlager oder Sperrbereich, Fehlerprotokolle, Entscheidungen zu Nacharbeit oder Verschrottung</t>
  </si>
  <si>
    <t>Wer darf eine Sonderfreigabe erteilen, und wie wird sie dokumentiert?</t>
  </si>
  <si>
    <t>Sonderfreigaben mit Begründung, Unterschrift, bei Bedarf Zustimmung des Kunden</t>
  </si>
  <si>
    <t>9 Bewertung der Leistung</t>
  </si>
  <si>
    <t>9.1.1</t>
  </si>
  <si>
    <t>Welche Kennzahlen werten Sie aus, und welche Entscheidungen folgen daraus?</t>
  </si>
  <si>
    <t>Kennzahlenberichte, Protokolle mit Entscheidungen</t>
  </si>
  <si>
    <t>9.1.2</t>
  </si>
  <si>
    <t>Wie ermitteln Sie die Zufriedenheit Ihrer Kunden?</t>
  </si>
  <si>
    <t>Kundenbefragungen, Reklamationsquote, Lieferantenbewertungen durch Kunden</t>
  </si>
  <si>
    <t>9.1.3</t>
  </si>
  <si>
    <t>Wie analysieren und bewerten Sie Daten aus Prozessen, Lieferanten und Reklamationen, und was leiten Sie daraus ab?</t>
  </si>
  <si>
    <t>Datenanalysen, Trends, Pareto-Auswertungen</t>
  </si>
  <si>
    <t>9.2</t>
  </si>
  <si>
    <t>Wie planen Sie interne Audits, und nach welchen Kriterien legen Sie die Häufigkeit fest?</t>
  </si>
  <si>
    <t>Auditprogramm mit Begründung der Häufigkeit, Auditpläne</t>
  </si>
  <si>
    <t>Wie stellen Sie die Objektivität der Auditoren sicher, zum Beispiel dass niemand seine eigene Arbeit auditiert?</t>
  </si>
  <si>
    <t>Zuordnung der Auditoren im Auditprogramm, Qualifikationsnachweise der Auditoren</t>
  </si>
  <si>
    <t>Wie werden Feststellungen aus internen Audits verfolgt und abgeschlossen?</t>
  </si>
  <si>
    <t>Auditberichte, Maßnahmenliste mit Status, Nachweis der Wirksamkeit</t>
  </si>
  <si>
    <t>9.3</t>
  </si>
  <si>
    <t>Wann fand die letzte Managementbewertung statt, und welche Themen wurden behandelt?</t>
  </si>
  <si>
    <t>Protokoll der Managementbewertung mit allen geforderten Eingaben</t>
  </si>
  <si>
    <t>Welche Entscheidungen und Maßnahmen hat die Managementbewertung ergeben, und wie ist der Stand?</t>
  </si>
  <si>
    <t>Maßnahmenliste aus der Managementbewertung mit Status</t>
  </si>
  <si>
    <t>10 Verbesserung</t>
  </si>
  <si>
    <t>10.1</t>
  </si>
  <si>
    <t>Wo haben Sie im letzten Jahr Verbesserungen erreicht, und woran sieht man das?</t>
  </si>
  <si>
    <t>Verbesserungsvorschläge, KVP-Projekte, Kennzahlenverlauf</t>
  </si>
  <si>
    <t>10.2</t>
  </si>
  <si>
    <t>Wie gehen Sie bei einer Nichtkonformität vor, von der Sofortmaßnahme bis zur Ursache?</t>
  </si>
  <si>
    <t>Abweichungsberichte, Ursachenanalysen (z. B. 5-Why, Ishikawa), 8D-Berichte</t>
  </si>
  <si>
    <t>Wie prüfen Sie, ob eine Korrekturmaßnahme gewirkt hat?</t>
  </si>
  <si>
    <t>Wirksamkeitsprüfung mit Datum und Ergebnis, Wiederholungsfehler</t>
  </si>
  <si>
    <t>Wie stellen Sie fest, ob ähnliche Fehler auch an anderer Stelle auftreten können?</t>
  </si>
  <si>
    <t>Übertragung auf andere Produkte, Linien oder Standorte, aktualisierte FMEA</t>
  </si>
  <si>
    <t>10.3</t>
  </si>
  <si>
    <t>Wie fließen Ergebnisse aus Audits, Reklamationen und Kennzahlen in die fortlaufende Verbesserung ein?</t>
  </si>
  <si>
    <t>Verbesserungsplan, Managementbewertung, umgesetzte Maßnahmen</t>
  </si>
  <si>
    <t>Digitalisieren Sie Ihre Vorlagen: Mit firstaudit auf Tablet oder Smartphone auditieren, für einen Benutzer dauerhaft kostenlos: https://www.firstaudit.de/leistungen/demo/</t>
  </si>
  <si>
    <t>Fragen an Mitarbeitende am Arbeitsplatz</t>
  </si>
  <si>
    <t>Zuhören und zeigen lassen. Eine gute Antwort ohne Nachweis ist noch kein Beleg.</t>
  </si>
  <si>
    <t>Frage</t>
  </si>
  <si>
    <t>Antwort / gesehener Nachweis</t>
  </si>
  <si>
    <t>Was ist Ihre Aufgabe, und wie gehen Sie dabei vor?</t>
  </si>
  <si>
    <t>Wo steht beschrieben, wie diese Tätigkeit gemacht wird? Zeigen Sie mir bitte die Anweisung.</t>
  </si>
  <si>
    <t>Woran erkennen Sie, dass Ihr Ergebnis in Ordnung ist?</t>
  </si>
  <si>
    <t>Was tun Sie, wenn ein Teil fehlerhaft ist oder eine Maschine ausfällt?</t>
  </si>
  <si>
    <t>Wie wurden Sie für diese Tätigkeit eingearbeitet oder geschult?</t>
  </si>
  <si>
    <t>Wo tragen Sie Prüfungen und Ergebnisse ein?</t>
  </si>
  <si>
    <t>Wen informieren Sie bei Problemen, und was passiert danach?</t>
  </si>
  <si>
    <t>Was würden Sie an diesem Ablauf verbessern?</t>
  </si>
  <si>
    <t>Auswertung internes Audit</t>
  </si>
  <si>
    <t>Fragen</t>
  </si>
  <si>
    <t>Konform</t>
  </si>
  <si>
    <t>Abweichung</t>
  </si>
  <si>
    <t>Beobachtung</t>
  </si>
  <si>
    <t>Nicht anwendbar</t>
  </si>
  <si>
    <t>Offen</t>
  </si>
  <si>
    <t>Arbeitsplatz</t>
  </si>
  <si>
    <t>Gesamt (inkl. Arbeitsplatz)</t>
  </si>
  <si>
    <t>Hinweis</t>
  </si>
  <si>
    <t>Bewusst ohne Gesamtprozentwert: Eine schwerwiegende Abweichung lässt sich nicht durch viele erfüllte Fragen ausgleichen.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</si>
</sst>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3" x14ac:knownFonts="1">
    <font>
      <color theme="1"/>
      <family val="2"/>
      <scheme val="minor"/>
      <sz val="11"/>
      <name val="Calibri"/>
    </font>
    <font>
      <b/>
      <color rgb="FF185FA5"/>
      <sz val="15"/>
      <name val="Arial"/>
    </font>
    <font>
      <sz val="10"/>
      <name val="Arial"/>
    </font>
    <font>
      <b/>
      <sz val="12"/>
      <name val="Arial"/>
    </font>
    <font>
      <i/>
      <sz val="10"/>
      <name val="Arial"/>
    </font>
    <font>
      <b/>
      <color rgb="FF185FA5"/>
      <sz val="10"/>
      <name val="Arial"/>
    </font>
    <font>
      <b/>
      <sz val="10"/>
      <name val="Arial"/>
    </font>
    <font>
      <b/>
      <color rgb="FF185FA5"/>
      <sz val="14"/>
      <name val="Arial"/>
    </font>
    <font>
      <b/>
      <color rgb="FFFFFFFF"/>
      <sz val="9"/>
      <name val="Arial"/>
    </font>
    <font>
      <sz val="9"/>
      <name val="Arial"/>
    </font>
    <font>
      <b/>
      <color rgb="FF185FA5"/>
      <sz val="9"/>
      <name val="Arial"/>
    </font>
    <font>
      <b/>
      <color rgb="FFFFFFFF"/>
      <sz val="10"/>
      <name val="Arial"/>
    </font>
    <font>
      <i/>
      <sz val="9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1F9"/>
      </patternFill>
    </fill>
    <fill>
      <patternFill patternType="solid">
        <fgColor rgb="FFFFF7CC"/>
      </patternFill>
    </fill>
    <fill>
      <patternFill patternType="solid">
        <fgColor rgb="FF185FA5"/>
      </patternFill>
    </fill>
    <fill>
      <patternFill patternType="solid">
        <fgColor rgb="FFF0F3FD"/>
      </patternFill>
    </fill>
  </fills>
  <borders count="2">
    <border>
      <left/>
      <right/>
      <top/>
      <bottom/>
      <diagonal/>
    </border>
    <border>
      <left style="thin">
        <color rgb="FFC9D3DE"/>
      </left>
      <right style="thin">
        <color rgb="FFC9D3DE"/>
      </right>
      <top style="thin">
        <color rgb="FFC9D3DE"/>
      </top>
      <bottom style="thin">
        <color rgb="FFC9D3DE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/>
    <xf numFmtId="0" fontId="6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8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lef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3" borderId="1" xfId="0" applyFont="1" applyFill="1" applyBorder="1" applyAlignment="1">
      <alignment horizontal="center" vertical="top" wrapText="1"/>
    </xf>
    <xf numFmtId="164" fontId="9" fillId="3" borderId="1" xfId="0" applyNumberFormat="1" applyFont="1" applyFill="1" applyBorder="1" applyAlignment="1">
      <alignment horizontal="left" vertical="top" wrapText="1"/>
    </xf>
    <xf numFmtId="0" fontId="10" fillId="0" borderId="0" xfId="0" applyFont="1"/>
    <xf numFmtId="0" fontId="4" fillId="0" borderId="0" xfId="0" applyFont="1"/>
    <xf numFmtId="0" fontId="11" fillId="4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0" borderId="1" xfId="0" applyFont="1" applyBorder="1"/>
    <xf numFmtId="0" fontId="6" fillId="0" borderId="1" xfId="0" applyFont="1" applyBorder="1" applyAlignment="1">
      <alignment vertical="top" wrapText="1"/>
    </xf>
    <xf numFmtId="0" fontId="12" fillId="0" borderId="0" xfId="0" applyFont="1"/>
  </cellXfs>
  <cellStyles count="1">
    <cellStyle name="Normal" xfId="0" builtinId="0"/>
  </cellStyles>
  <dxfs count="7">
    <dxf>
      <font>
        <b/>
      </font>
      <fill>
        <patternFill patternType="solid">
          <bgColor rgb="FFFFC7CE"/>
        </patternFill>
      </fill>
    </dxf>
    <dxf>
      <fill>
        <patternFill patternType="solid">
          <bgColor rgb="FFFFEB9C"/>
        </patternFill>
      </fill>
    </dxf>
    <dxf>
      <fill>
        <patternFill patternType="solid">
          <bgColor rgb="FFC6EFCE"/>
        </patternFill>
      </fill>
    </dxf>
    <dxf>
      <font>
        <b/>
      </font>
      <fill>
        <patternFill patternType="solid">
          <bgColor rgb="FFFFC7CE"/>
        </patternFill>
      </fill>
    </dxf>
    <dxf>
      <fill>
        <patternFill patternType="solid">
          <bgColor rgb="FFFFEB9C"/>
        </patternFill>
      </fill>
    </dxf>
    <dxf>
      <fill>
        <patternFill patternType="solid">
          <bgColor rgb="FFC6EFCE"/>
        </patternFill>
      </fill>
    </dxf>
    <dxf>
      <font>
        <b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flowdit.com/de/vorlagen/" TargetMode="External"/><Relationship Id="rId2" Type="http://schemas.openxmlformats.org/officeDocument/2006/relationships/hyperlink" Target="https://www.firstaudit.de/leistungen/demo/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flowdit.com/de/vorlagen/" TargetMode="External"/><Relationship Id="rId2" Type="http://schemas.openxmlformats.org/officeDocument/2006/relationships/hyperlink" Target="https://www.firstaudit.de/leistungen/demo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flowdit.com/de/vorlagen/" TargetMode="External"/><Relationship Id="rId2" Type="http://schemas.openxmlformats.org/officeDocument/2006/relationships/hyperlink" Target="https://www.firstaudit.de/leistungen/demo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lowdit.com/de/vorlagen/" TargetMode="External"/><Relationship Id="rId2" Type="http://schemas.openxmlformats.org/officeDocument/2006/relationships/hyperlink" Target="https://www.firstaudit.de/leistungen/dem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1</v>
      </c>
    </row>
    <row r="11" spans="1:1" x14ac:dyDescent="0.25">
      <c r="A11" s="3" t="s">
        <v>9</v>
      </c>
    </row>
    <row r="12" spans="1:1" x14ac:dyDescent="0.25">
      <c r="A12" s="2" t="s">
        <v>10</v>
      </c>
    </row>
    <row r="13" spans="1:1" x14ac:dyDescent="0.25">
      <c r="A13" s="4" t="s">
        <v>11</v>
      </c>
    </row>
    <row r="14" spans="1:1" x14ac:dyDescent="0.25">
      <c r="A14" s="2" t="s">
        <v>1</v>
      </c>
    </row>
    <row r="15" spans="1:1" x14ac:dyDescent="0.25">
      <c r="A15" s="5" t="s">
        <v>12</v>
      </c>
    </row>
    <row r="16" spans="1:1" x14ac:dyDescent="0.25">
      <c r="A16" s="6" t="s">
        <v>13</v>
      </c>
    </row>
  </sheetData>
  <hyperlinks>
    <hyperlink ref="A15" r:id="rId1"/>
    <hyperlink ref="A1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3"/>
  <sheetViews>
    <sheetView workbookViewId="0">
      <pane ySplit="10" topLeftCell="A11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2" customWidth="1"/>
    <col min="4" max="4" width="50" customWidth="1"/>
    <col min="5" max="5" width="40" customWidth="1"/>
    <col min="6" max="6" width="32" customWidth="1"/>
    <col min="7" max="7" width="15" customWidth="1"/>
    <col min="8" max="9" width="30" customWidth="1"/>
    <col min="10" max="10" width="16" customWidth="1"/>
    <col min="11" max="11" width="12" customWidth="1"/>
  </cols>
  <sheetData>
    <row r="1" spans="1:1" x14ac:dyDescent="0.25">
      <c r="A1" s="7" t="s">
        <v>14</v>
      </c>
    </row>
    <row r="3" spans="2:4" x14ac:dyDescent="0.25">
      <c r="B3" s="8" t="s">
        <v>15</v>
      </c>
      <c r="C3" s="9" t="s">
        <v>1</v>
      </c>
      <c r="D3" s="9"/>
    </row>
    <row r="4" spans="2:4" x14ac:dyDescent="0.25">
      <c r="B4" s="8" t="s">
        <v>16</v>
      </c>
      <c r="C4" s="10" t="s">
        <v>1</v>
      </c>
      <c r="D4" s="10"/>
    </row>
    <row r="5" spans="2:4" x14ac:dyDescent="0.25">
      <c r="B5" s="8" t="s">
        <v>17</v>
      </c>
      <c r="C5" s="9" t="s">
        <v>1</v>
      </c>
      <c r="D5" s="9"/>
    </row>
    <row r="6" spans="2:4" x14ac:dyDescent="0.25">
      <c r="B6" s="8" t="s">
        <v>18</v>
      </c>
      <c r="C6" s="9" t="s">
        <v>1</v>
      </c>
      <c r="D6" s="9"/>
    </row>
    <row r="7" spans="2:4" x14ac:dyDescent="0.25">
      <c r="B7" s="8" t="s">
        <v>19</v>
      </c>
      <c r="C7" s="9" t="s">
        <v>20</v>
      </c>
      <c r="D7" s="9"/>
    </row>
    <row r="10" ht="30" customHeight="1" spans="1:11" x14ac:dyDescent="0.25">
      <c r="A10" s="11" t="s">
        <v>21</v>
      </c>
      <c r="B10" s="11" t="s">
        <v>22</v>
      </c>
      <c r="C10" s="11" t="s">
        <v>23</v>
      </c>
      <c r="D10" s="11" t="s">
        <v>24</v>
      </c>
      <c r="E10" s="11" t="s">
        <v>25</v>
      </c>
      <c r="F10" s="11" t="s">
        <v>26</v>
      </c>
      <c r="G10" s="11" t="s">
        <v>27</v>
      </c>
      <c r="H10" s="11" t="s">
        <v>28</v>
      </c>
      <c r="I10" s="11" t="s">
        <v>29</v>
      </c>
      <c r="J10" s="11" t="s">
        <v>30</v>
      </c>
      <c r="K10" s="11" t="s">
        <v>31</v>
      </c>
    </row>
    <row r="11" spans="1:11" x14ac:dyDescent="0.25">
      <c r="A11" s="12">
        <v>1</v>
      </c>
      <c r="B11" s="13" t="s">
        <v>32</v>
      </c>
      <c r="C11" s="12" t="s">
        <v>33</v>
      </c>
      <c r="D11" s="13" t="s">
        <v>34</v>
      </c>
      <c r="E11" s="13" t="s">
        <v>35</v>
      </c>
      <c r="F11" s="14" t="s">
        <v>1</v>
      </c>
      <c r="G11" s="15"/>
      <c r="H11" s="14" t="s">
        <v>1</v>
      </c>
      <c r="I11" s="14" t="s">
        <v>1</v>
      </c>
      <c r="J11" s="14" t="s">
        <v>1</v>
      </c>
      <c r="K11" s="16"/>
    </row>
    <row r="12" spans="1:11" x14ac:dyDescent="0.25">
      <c r="A12" s="12">
        <v>2</v>
      </c>
      <c r="B12" s="13" t="s">
        <v>32</v>
      </c>
      <c r="C12" s="12" t="s">
        <v>36</v>
      </c>
      <c r="D12" s="13" t="s">
        <v>37</v>
      </c>
      <c r="E12" s="13" t="s">
        <v>38</v>
      </c>
      <c r="F12" s="14" t="s">
        <v>1</v>
      </c>
      <c r="G12" s="15"/>
      <c r="H12" s="14" t="s">
        <v>1</v>
      </c>
      <c r="I12" s="14" t="s">
        <v>1</v>
      </c>
      <c r="J12" s="14" t="s">
        <v>1</v>
      </c>
      <c r="K12" s="16"/>
    </row>
    <row r="13" spans="1:11" x14ac:dyDescent="0.25">
      <c r="A13" s="12">
        <v>3</v>
      </c>
      <c r="B13" s="13" t="s">
        <v>32</v>
      </c>
      <c r="C13" s="12" t="s">
        <v>39</v>
      </c>
      <c r="D13" s="13" t="s">
        <v>40</v>
      </c>
      <c r="E13" s="13" t="s">
        <v>41</v>
      </c>
      <c r="F13" s="14" t="s">
        <v>1</v>
      </c>
      <c r="G13" s="15"/>
      <c r="H13" s="14" t="s">
        <v>1</v>
      </c>
      <c r="I13" s="14" t="s">
        <v>1</v>
      </c>
      <c r="J13" s="14" t="s">
        <v>1</v>
      </c>
      <c r="K13" s="16"/>
    </row>
    <row r="14" spans="1:11" x14ac:dyDescent="0.25">
      <c r="A14" s="12">
        <v>4</v>
      </c>
      <c r="B14" s="13" t="s">
        <v>32</v>
      </c>
      <c r="C14" s="12" t="s">
        <v>42</v>
      </c>
      <c r="D14" s="13" t="s">
        <v>43</v>
      </c>
      <c r="E14" s="13" t="s">
        <v>44</v>
      </c>
      <c r="F14" s="14" t="s">
        <v>1</v>
      </c>
      <c r="G14" s="15"/>
      <c r="H14" s="14" t="s">
        <v>1</v>
      </c>
      <c r="I14" s="14" t="s">
        <v>1</v>
      </c>
      <c r="J14" s="14" t="s">
        <v>1</v>
      </c>
      <c r="K14" s="16"/>
    </row>
    <row r="15" spans="1:11" x14ac:dyDescent="0.25">
      <c r="A15" s="12">
        <v>5</v>
      </c>
      <c r="B15" s="13" t="s">
        <v>32</v>
      </c>
      <c r="C15" s="12" t="s">
        <v>42</v>
      </c>
      <c r="D15" s="13" t="s">
        <v>45</v>
      </c>
      <c r="E15" s="13" t="s">
        <v>46</v>
      </c>
      <c r="F15" s="14" t="s">
        <v>1</v>
      </c>
      <c r="G15" s="15"/>
      <c r="H15" s="14" t="s">
        <v>1</v>
      </c>
      <c r="I15" s="14" t="s">
        <v>1</v>
      </c>
      <c r="J15" s="14" t="s">
        <v>1</v>
      </c>
      <c r="K15" s="16"/>
    </row>
    <row r="16" spans="1:11" x14ac:dyDescent="0.25">
      <c r="A16" s="12">
        <v>6</v>
      </c>
      <c r="B16" s="13" t="s">
        <v>47</v>
      </c>
      <c r="C16" s="12" t="s">
        <v>48</v>
      </c>
      <c r="D16" s="13" t="s">
        <v>49</v>
      </c>
      <c r="E16" s="13" t="s">
        <v>50</v>
      </c>
      <c r="F16" s="14" t="s">
        <v>1</v>
      </c>
      <c r="G16" s="15"/>
      <c r="H16" s="14" t="s">
        <v>1</v>
      </c>
      <c r="I16" s="14" t="s">
        <v>1</v>
      </c>
      <c r="J16" s="14" t="s">
        <v>1</v>
      </c>
      <c r="K16" s="16"/>
    </row>
    <row r="17" spans="1:11" x14ac:dyDescent="0.25">
      <c r="A17" s="12">
        <v>7</v>
      </c>
      <c r="B17" s="13" t="s">
        <v>47</v>
      </c>
      <c r="C17" s="12" t="s">
        <v>51</v>
      </c>
      <c r="D17" s="13" t="s">
        <v>52</v>
      </c>
      <c r="E17" s="13" t="s">
        <v>53</v>
      </c>
      <c r="F17" s="14" t="s">
        <v>1</v>
      </c>
      <c r="G17" s="15"/>
      <c r="H17" s="14" t="s">
        <v>1</v>
      </c>
      <c r="I17" s="14" t="s">
        <v>1</v>
      </c>
      <c r="J17" s="14" t="s">
        <v>1</v>
      </c>
      <c r="K17" s="16"/>
    </row>
    <row r="18" spans="1:11" x14ac:dyDescent="0.25">
      <c r="A18" s="12">
        <v>8</v>
      </c>
      <c r="B18" s="13" t="s">
        <v>47</v>
      </c>
      <c r="C18" s="12" t="s">
        <v>54</v>
      </c>
      <c r="D18" s="13" t="s">
        <v>55</v>
      </c>
      <c r="E18" s="13" t="s">
        <v>56</v>
      </c>
      <c r="F18" s="14" t="s">
        <v>1</v>
      </c>
      <c r="G18" s="15"/>
      <c r="H18" s="14" t="s">
        <v>1</v>
      </c>
      <c r="I18" s="14" t="s">
        <v>1</v>
      </c>
      <c r="J18" s="14" t="s">
        <v>1</v>
      </c>
      <c r="K18" s="16"/>
    </row>
    <row r="19" spans="1:11" x14ac:dyDescent="0.25">
      <c r="A19" s="12">
        <v>9</v>
      </c>
      <c r="B19" s="13" t="s">
        <v>47</v>
      </c>
      <c r="C19" s="12" t="s">
        <v>57</v>
      </c>
      <c r="D19" s="13" t="s">
        <v>58</v>
      </c>
      <c r="E19" s="13" t="s">
        <v>59</v>
      </c>
      <c r="F19" s="14" t="s">
        <v>1</v>
      </c>
      <c r="G19" s="15"/>
      <c r="H19" s="14" t="s">
        <v>1</v>
      </c>
      <c r="I19" s="14" t="s">
        <v>1</v>
      </c>
      <c r="J19" s="14" t="s">
        <v>1</v>
      </c>
      <c r="K19" s="16"/>
    </row>
    <row r="20" spans="1:11" x14ac:dyDescent="0.25">
      <c r="A20" s="12">
        <v>10</v>
      </c>
      <c r="B20" s="13" t="s">
        <v>47</v>
      </c>
      <c r="C20" s="12" t="s">
        <v>57</v>
      </c>
      <c r="D20" s="13" t="s">
        <v>60</v>
      </c>
      <c r="E20" s="13" t="s">
        <v>61</v>
      </c>
      <c r="F20" s="14" t="s">
        <v>1</v>
      </c>
      <c r="G20" s="15"/>
      <c r="H20" s="14" t="s">
        <v>1</v>
      </c>
      <c r="I20" s="14" t="s">
        <v>1</v>
      </c>
      <c r="J20" s="14" t="s">
        <v>1</v>
      </c>
      <c r="K20" s="16"/>
    </row>
    <row r="21" spans="1:11" x14ac:dyDescent="0.25">
      <c r="A21" s="12">
        <v>11</v>
      </c>
      <c r="B21" s="13" t="s">
        <v>62</v>
      </c>
      <c r="C21" s="12" t="s">
        <v>63</v>
      </c>
      <c r="D21" s="13" t="s">
        <v>64</v>
      </c>
      <c r="E21" s="13" t="s">
        <v>65</v>
      </c>
      <c r="F21" s="14" t="s">
        <v>1</v>
      </c>
      <c r="G21" s="15"/>
      <c r="H21" s="14" t="s">
        <v>1</v>
      </c>
      <c r="I21" s="14" t="s">
        <v>1</v>
      </c>
      <c r="J21" s="14" t="s">
        <v>1</v>
      </c>
      <c r="K21" s="16"/>
    </row>
    <row r="22" spans="1:11" x14ac:dyDescent="0.25">
      <c r="A22" s="12">
        <v>12</v>
      </c>
      <c r="B22" s="13" t="s">
        <v>62</v>
      </c>
      <c r="C22" s="12" t="s">
        <v>63</v>
      </c>
      <c r="D22" s="13" t="s">
        <v>66</v>
      </c>
      <c r="E22" s="13" t="s">
        <v>67</v>
      </c>
      <c r="F22" s="14" t="s">
        <v>1</v>
      </c>
      <c r="G22" s="15"/>
      <c r="H22" s="14" t="s">
        <v>1</v>
      </c>
      <c r="I22" s="14" t="s">
        <v>1</v>
      </c>
      <c r="J22" s="14" t="s">
        <v>1</v>
      </c>
      <c r="K22" s="16"/>
    </row>
    <row r="23" spans="1:11" x14ac:dyDescent="0.25">
      <c r="A23" s="12">
        <v>13</v>
      </c>
      <c r="B23" s="13" t="s">
        <v>62</v>
      </c>
      <c r="C23" s="12" t="s">
        <v>68</v>
      </c>
      <c r="D23" s="13" t="s">
        <v>69</v>
      </c>
      <c r="E23" s="13" t="s">
        <v>70</v>
      </c>
      <c r="F23" s="14" t="s">
        <v>1</v>
      </c>
      <c r="G23" s="15"/>
      <c r="H23" s="14" t="s">
        <v>1</v>
      </c>
      <c r="I23" s="14" t="s">
        <v>1</v>
      </c>
      <c r="J23" s="14" t="s">
        <v>1</v>
      </c>
      <c r="K23" s="16"/>
    </row>
    <row r="24" spans="1:11" x14ac:dyDescent="0.25">
      <c r="A24" s="12">
        <v>14</v>
      </c>
      <c r="B24" s="13" t="s">
        <v>62</v>
      </c>
      <c r="C24" s="12" t="s">
        <v>68</v>
      </c>
      <c r="D24" s="13" t="s">
        <v>71</v>
      </c>
      <c r="E24" s="13" t="s">
        <v>72</v>
      </c>
      <c r="F24" s="14" t="s">
        <v>1</v>
      </c>
      <c r="G24" s="15"/>
      <c r="H24" s="14" t="s">
        <v>1</v>
      </c>
      <c r="I24" s="14" t="s">
        <v>1</v>
      </c>
      <c r="J24" s="14" t="s">
        <v>1</v>
      </c>
      <c r="K24" s="16"/>
    </row>
    <row r="25" spans="1:11" x14ac:dyDescent="0.25">
      <c r="A25" s="12">
        <v>15</v>
      </c>
      <c r="B25" s="13" t="s">
        <v>62</v>
      </c>
      <c r="C25" s="12" t="s">
        <v>73</v>
      </c>
      <c r="D25" s="13" t="s">
        <v>74</v>
      </c>
      <c r="E25" s="13" t="s">
        <v>75</v>
      </c>
      <c r="F25" s="14" t="s">
        <v>1</v>
      </c>
      <c r="G25" s="15"/>
      <c r="H25" s="14" t="s">
        <v>1</v>
      </c>
      <c r="I25" s="14" t="s">
        <v>1</v>
      </c>
      <c r="J25" s="14" t="s">
        <v>1</v>
      </c>
      <c r="K25" s="16"/>
    </row>
    <row r="26" spans="1:11" x14ac:dyDescent="0.25">
      <c r="A26" s="12">
        <v>16</v>
      </c>
      <c r="B26" s="13" t="s">
        <v>76</v>
      </c>
      <c r="C26" s="12" t="s">
        <v>77</v>
      </c>
      <c r="D26" s="13" t="s">
        <v>78</v>
      </c>
      <c r="E26" s="13" t="s">
        <v>79</v>
      </c>
      <c r="F26" s="14" t="s">
        <v>1</v>
      </c>
      <c r="G26" s="15"/>
      <c r="H26" s="14" t="s">
        <v>1</v>
      </c>
      <c r="I26" s="14" t="s">
        <v>1</v>
      </c>
      <c r="J26" s="14" t="s">
        <v>1</v>
      </c>
      <c r="K26" s="16"/>
    </row>
    <row r="27" spans="1:11" x14ac:dyDescent="0.25">
      <c r="A27" s="12">
        <v>17</v>
      </c>
      <c r="B27" s="13" t="s">
        <v>76</v>
      </c>
      <c r="C27" s="12" t="s">
        <v>80</v>
      </c>
      <c r="D27" s="13" t="s">
        <v>81</v>
      </c>
      <c r="E27" s="13" t="s">
        <v>82</v>
      </c>
      <c r="F27" s="14" t="s">
        <v>1</v>
      </c>
      <c r="G27" s="15"/>
      <c r="H27" s="14" t="s">
        <v>1</v>
      </c>
      <c r="I27" s="14" t="s">
        <v>1</v>
      </c>
      <c r="J27" s="14" t="s">
        <v>1</v>
      </c>
      <c r="K27" s="16"/>
    </row>
    <row r="28" spans="1:11" x14ac:dyDescent="0.25">
      <c r="A28" s="12">
        <v>18</v>
      </c>
      <c r="B28" s="13" t="s">
        <v>76</v>
      </c>
      <c r="C28" s="12" t="s">
        <v>83</v>
      </c>
      <c r="D28" s="13" t="s">
        <v>84</v>
      </c>
      <c r="E28" s="13" t="s">
        <v>85</v>
      </c>
      <c r="F28" s="14" t="s">
        <v>1</v>
      </c>
      <c r="G28" s="15"/>
      <c r="H28" s="14" t="s">
        <v>1</v>
      </c>
      <c r="I28" s="14" t="s">
        <v>1</v>
      </c>
      <c r="J28" s="14" t="s">
        <v>1</v>
      </c>
      <c r="K28" s="16"/>
    </row>
    <row r="29" spans="1:11" x14ac:dyDescent="0.25">
      <c r="A29" s="12">
        <v>19</v>
      </c>
      <c r="B29" s="13" t="s">
        <v>76</v>
      </c>
      <c r="C29" s="12" t="s">
        <v>86</v>
      </c>
      <c r="D29" s="13" t="s">
        <v>87</v>
      </c>
      <c r="E29" s="13" t="s">
        <v>88</v>
      </c>
      <c r="F29" s="14" t="s">
        <v>1</v>
      </c>
      <c r="G29" s="15"/>
      <c r="H29" s="14" t="s">
        <v>1</v>
      </c>
      <c r="I29" s="14" t="s">
        <v>1</v>
      </c>
      <c r="J29" s="14" t="s">
        <v>1</v>
      </c>
      <c r="K29" s="16"/>
    </row>
    <row r="30" spans="1:11" x14ac:dyDescent="0.25">
      <c r="A30" s="12">
        <v>20</v>
      </c>
      <c r="B30" s="13" t="s">
        <v>76</v>
      </c>
      <c r="C30" s="12" t="s">
        <v>89</v>
      </c>
      <c r="D30" s="13" t="s">
        <v>90</v>
      </c>
      <c r="E30" s="13" t="s">
        <v>91</v>
      </c>
      <c r="F30" s="14" t="s">
        <v>1</v>
      </c>
      <c r="G30" s="15"/>
      <c r="H30" s="14" t="s">
        <v>1</v>
      </c>
      <c r="I30" s="14" t="s">
        <v>1</v>
      </c>
      <c r="J30" s="14" t="s">
        <v>1</v>
      </c>
      <c r="K30" s="16"/>
    </row>
    <row r="31" spans="1:11" x14ac:dyDescent="0.25">
      <c r="A31" s="12">
        <v>21</v>
      </c>
      <c r="B31" s="13" t="s">
        <v>76</v>
      </c>
      <c r="C31" s="12" t="s">
        <v>92</v>
      </c>
      <c r="D31" s="13" t="s">
        <v>93</v>
      </c>
      <c r="E31" s="13" t="s">
        <v>94</v>
      </c>
      <c r="F31" s="14" t="s">
        <v>1</v>
      </c>
      <c r="G31" s="15"/>
      <c r="H31" s="14" t="s">
        <v>1</v>
      </c>
      <c r="I31" s="14" t="s">
        <v>1</v>
      </c>
      <c r="J31" s="14" t="s">
        <v>1</v>
      </c>
      <c r="K31" s="16"/>
    </row>
    <row r="32" spans="1:11" x14ac:dyDescent="0.25">
      <c r="A32" s="12">
        <v>22</v>
      </c>
      <c r="B32" s="13" t="s">
        <v>76</v>
      </c>
      <c r="C32" s="12" t="s">
        <v>95</v>
      </c>
      <c r="D32" s="13" t="s">
        <v>96</v>
      </c>
      <c r="E32" s="13" t="s">
        <v>97</v>
      </c>
      <c r="F32" s="14" t="s">
        <v>1</v>
      </c>
      <c r="G32" s="15"/>
      <c r="H32" s="14" t="s">
        <v>1</v>
      </c>
      <c r="I32" s="14" t="s">
        <v>1</v>
      </c>
      <c r="J32" s="14" t="s">
        <v>1</v>
      </c>
      <c r="K32" s="16"/>
    </row>
    <row r="33" spans="1:11" x14ac:dyDescent="0.25">
      <c r="A33" s="12">
        <v>23</v>
      </c>
      <c r="B33" s="13" t="s">
        <v>76</v>
      </c>
      <c r="C33" s="12" t="s">
        <v>95</v>
      </c>
      <c r="D33" s="13" t="s">
        <v>98</v>
      </c>
      <c r="E33" s="13" t="s">
        <v>99</v>
      </c>
      <c r="F33" s="14" t="s">
        <v>1</v>
      </c>
      <c r="G33" s="15"/>
      <c r="H33" s="14" t="s">
        <v>1</v>
      </c>
      <c r="I33" s="14" t="s">
        <v>1</v>
      </c>
      <c r="J33" s="14" t="s">
        <v>1</v>
      </c>
      <c r="K33" s="16"/>
    </row>
    <row r="34" spans="1:11" x14ac:dyDescent="0.25">
      <c r="A34" s="12">
        <v>24</v>
      </c>
      <c r="B34" s="13" t="s">
        <v>76</v>
      </c>
      <c r="C34" s="12" t="s">
        <v>100</v>
      </c>
      <c r="D34" s="13" t="s">
        <v>101</v>
      </c>
      <c r="E34" s="13" t="s">
        <v>102</v>
      </c>
      <c r="F34" s="14" t="s">
        <v>1</v>
      </c>
      <c r="G34" s="15"/>
      <c r="H34" s="14" t="s">
        <v>1</v>
      </c>
      <c r="I34" s="14" t="s">
        <v>1</v>
      </c>
      <c r="J34" s="14" t="s">
        <v>1</v>
      </c>
      <c r="K34" s="16"/>
    </row>
    <row r="35" spans="1:11" x14ac:dyDescent="0.25">
      <c r="A35" s="12">
        <v>25</v>
      </c>
      <c r="B35" s="13" t="s">
        <v>76</v>
      </c>
      <c r="C35" s="12" t="s">
        <v>103</v>
      </c>
      <c r="D35" s="13" t="s">
        <v>104</v>
      </c>
      <c r="E35" s="13" t="s">
        <v>105</v>
      </c>
      <c r="F35" s="14" t="s">
        <v>1</v>
      </c>
      <c r="G35" s="15"/>
      <c r="H35" s="14" t="s">
        <v>1</v>
      </c>
      <c r="I35" s="14" t="s">
        <v>1</v>
      </c>
      <c r="J35" s="14" t="s">
        <v>1</v>
      </c>
      <c r="K35" s="16"/>
    </row>
    <row r="36" spans="1:11" x14ac:dyDescent="0.25">
      <c r="A36" s="12">
        <v>26</v>
      </c>
      <c r="B36" s="13" t="s">
        <v>76</v>
      </c>
      <c r="C36" s="12" t="s">
        <v>106</v>
      </c>
      <c r="D36" s="13" t="s">
        <v>107</v>
      </c>
      <c r="E36" s="13" t="s">
        <v>108</v>
      </c>
      <c r="F36" s="14" t="s">
        <v>1</v>
      </c>
      <c r="G36" s="15"/>
      <c r="H36" s="14" t="s">
        <v>1</v>
      </c>
      <c r="I36" s="14" t="s">
        <v>1</v>
      </c>
      <c r="J36" s="14" t="s">
        <v>1</v>
      </c>
      <c r="K36" s="16"/>
    </row>
    <row r="37" spans="1:11" x14ac:dyDescent="0.25">
      <c r="A37" s="12">
        <v>27</v>
      </c>
      <c r="B37" s="13" t="s">
        <v>76</v>
      </c>
      <c r="C37" s="12" t="s">
        <v>106</v>
      </c>
      <c r="D37" s="13" t="s">
        <v>109</v>
      </c>
      <c r="E37" s="13" t="s">
        <v>110</v>
      </c>
      <c r="F37" s="14" t="s">
        <v>1</v>
      </c>
      <c r="G37" s="15"/>
      <c r="H37" s="14" t="s">
        <v>1</v>
      </c>
      <c r="I37" s="14" t="s">
        <v>1</v>
      </c>
      <c r="J37" s="14" t="s">
        <v>1</v>
      </c>
      <c r="K37" s="16"/>
    </row>
    <row r="38" spans="1:11" x14ac:dyDescent="0.25">
      <c r="A38" s="12">
        <v>28</v>
      </c>
      <c r="B38" s="13" t="s">
        <v>111</v>
      </c>
      <c r="C38" s="12" t="s">
        <v>112</v>
      </c>
      <c r="D38" s="13" t="s">
        <v>113</v>
      </c>
      <c r="E38" s="13" t="s">
        <v>114</v>
      </c>
      <c r="F38" s="14" t="s">
        <v>1</v>
      </c>
      <c r="G38" s="15"/>
      <c r="H38" s="14" t="s">
        <v>1</v>
      </c>
      <c r="I38" s="14" t="s">
        <v>1</v>
      </c>
      <c r="J38" s="14" t="s">
        <v>1</v>
      </c>
      <c r="K38" s="16"/>
    </row>
    <row r="39" spans="1:11" x14ac:dyDescent="0.25">
      <c r="A39" s="12">
        <v>29</v>
      </c>
      <c r="B39" s="13" t="s">
        <v>111</v>
      </c>
      <c r="C39" s="12" t="s">
        <v>115</v>
      </c>
      <c r="D39" s="13" t="s">
        <v>116</v>
      </c>
      <c r="E39" s="13" t="s">
        <v>117</v>
      </c>
      <c r="F39" s="14" t="s">
        <v>1</v>
      </c>
      <c r="G39" s="15"/>
      <c r="H39" s="14" t="s">
        <v>1</v>
      </c>
      <c r="I39" s="14" t="s">
        <v>1</v>
      </c>
      <c r="J39" s="14" t="s">
        <v>1</v>
      </c>
      <c r="K39" s="16"/>
    </row>
    <row r="40" spans="1:11" x14ac:dyDescent="0.25">
      <c r="A40" s="12">
        <v>30</v>
      </c>
      <c r="B40" s="13" t="s">
        <v>111</v>
      </c>
      <c r="C40" s="12" t="s">
        <v>118</v>
      </c>
      <c r="D40" s="13" t="s">
        <v>119</v>
      </c>
      <c r="E40" s="13" t="s">
        <v>120</v>
      </c>
      <c r="F40" s="14" t="s">
        <v>1</v>
      </c>
      <c r="G40" s="15"/>
      <c r="H40" s="14" t="s">
        <v>1</v>
      </c>
      <c r="I40" s="14" t="s">
        <v>1</v>
      </c>
      <c r="J40" s="14" t="s">
        <v>1</v>
      </c>
      <c r="K40" s="16"/>
    </row>
    <row r="41" spans="1:11" x14ac:dyDescent="0.25">
      <c r="A41" s="12">
        <v>31</v>
      </c>
      <c r="B41" s="13" t="s">
        <v>111</v>
      </c>
      <c r="C41" s="12" t="s">
        <v>121</v>
      </c>
      <c r="D41" s="13" t="s">
        <v>122</v>
      </c>
      <c r="E41" s="13" t="s">
        <v>123</v>
      </c>
      <c r="F41" s="14" t="s">
        <v>1</v>
      </c>
      <c r="G41" s="15"/>
      <c r="H41" s="14" t="s">
        <v>1</v>
      </c>
      <c r="I41" s="14" t="s">
        <v>1</v>
      </c>
      <c r="J41" s="14" t="s">
        <v>1</v>
      </c>
      <c r="K41" s="16"/>
    </row>
    <row r="42" spans="1:11" x14ac:dyDescent="0.25">
      <c r="A42" s="12">
        <v>32</v>
      </c>
      <c r="B42" s="13" t="s">
        <v>111</v>
      </c>
      <c r="C42" s="12" t="s">
        <v>124</v>
      </c>
      <c r="D42" s="13" t="s">
        <v>125</v>
      </c>
      <c r="E42" s="13" t="s">
        <v>126</v>
      </c>
      <c r="F42" s="14" t="s">
        <v>1</v>
      </c>
      <c r="G42" s="15"/>
      <c r="H42" s="14" t="s">
        <v>1</v>
      </c>
      <c r="I42" s="14" t="s">
        <v>1</v>
      </c>
      <c r="J42" s="14" t="s">
        <v>1</v>
      </c>
      <c r="K42" s="16"/>
    </row>
    <row r="43" spans="1:11" x14ac:dyDescent="0.25">
      <c r="A43" s="12">
        <v>33</v>
      </c>
      <c r="B43" s="13" t="s">
        <v>111</v>
      </c>
      <c r="C43" s="12" t="s">
        <v>127</v>
      </c>
      <c r="D43" s="13" t="s">
        <v>128</v>
      </c>
      <c r="E43" s="13" t="s">
        <v>129</v>
      </c>
      <c r="F43" s="14" t="s">
        <v>1</v>
      </c>
      <c r="G43" s="15"/>
      <c r="H43" s="14" t="s">
        <v>1</v>
      </c>
      <c r="I43" s="14" t="s">
        <v>1</v>
      </c>
      <c r="J43" s="14" t="s">
        <v>1</v>
      </c>
      <c r="K43" s="16"/>
    </row>
    <row r="44" spans="1:11" x14ac:dyDescent="0.25">
      <c r="A44" s="12">
        <v>34</v>
      </c>
      <c r="B44" s="13" t="s">
        <v>111</v>
      </c>
      <c r="C44" s="12" t="s">
        <v>130</v>
      </c>
      <c r="D44" s="13" t="s">
        <v>131</v>
      </c>
      <c r="E44" s="13" t="s">
        <v>132</v>
      </c>
      <c r="F44" s="14" t="s">
        <v>1</v>
      </c>
      <c r="G44" s="15"/>
      <c r="H44" s="14" t="s">
        <v>1</v>
      </c>
      <c r="I44" s="14" t="s">
        <v>1</v>
      </c>
      <c r="J44" s="14" t="s">
        <v>1</v>
      </c>
      <c r="K44" s="16"/>
    </row>
    <row r="45" spans="1:11" x14ac:dyDescent="0.25">
      <c r="A45" s="12">
        <v>35</v>
      </c>
      <c r="B45" s="13" t="s">
        <v>111</v>
      </c>
      <c r="C45" s="12" t="s">
        <v>133</v>
      </c>
      <c r="D45" s="13" t="s">
        <v>134</v>
      </c>
      <c r="E45" s="13" t="s">
        <v>135</v>
      </c>
      <c r="F45" s="14" t="s">
        <v>1</v>
      </c>
      <c r="G45" s="15"/>
      <c r="H45" s="14" t="s">
        <v>1</v>
      </c>
      <c r="I45" s="14" t="s">
        <v>1</v>
      </c>
      <c r="J45" s="14" t="s">
        <v>1</v>
      </c>
      <c r="K45" s="16"/>
    </row>
    <row r="46" spans="1:11" x14ac:dyDescent="0.25">
      <c r="A46" s="12">
        <v>36</v>
      </c>
      <c r="B46" s="13" t="s">
        <v>111</v>
      </c>
      <c r="C46" s="12" t="s">
        <v>136</v>
      </c>
      <c r="D46" s="13" t="s">
        <v>137</v>
      </c>
      <c r="E46" s="13" t="s">
        <v>138</v>
      </c>
      <c r="F46" s="14" t="s">
        <v>1</v>
      </c>
      <c r="G46" s="15"/>
      <c r="H46" s="14" t="s">
        <v>1</v>
      </c>
      <c r="I46" s="14" t="s">
        <v>1</v>
      </c>
      <c r="J46" s="14" t="s">
        <v>1</v>
      </c>
      <c r="K46" s="16"/>
    </row>
    <row r="47" spans="1:11" x14ac:dyDescent="0.25">
      <c r="A47" s="12">
        <v>37</v>
      </c>
      <c r="B47" s="13" t="s">
        <v>111</v>
      </c>
      <c r="C47" s="12" t="s">
        <v>139</v>
      </c>
      <c r="D47" s="13" t="s">
        <v>140</v>
      </c>
      <c r="E47" s="13" t="s">
        <v>141</v>
      </c>
      <c r="F47" s="14" t="s">
        <v>1</v>
      </c>
      <c r="G47" s="15"/>
      <c r="H47" s="14" t="s">
        <v>1</v>
      </c>
      <c r="I47" s="14" t="s">
        <v>1</v>
      </c>
      <c r="J47" s="14" t="s">
        <v>1</v>
      </c>
      <c r="K47" s="16"/>
    </row>
    <row r="48" spans="1:11" x14ac:dyDescent="0.25">
      <c r="A48" s="12">
        <v>38</v>
      </c>
      <c r="B48" s="13" t="s">
        <v>111</v>
      </c>
      <c r="C48" s="12" t="s">
        <v>142</v>
      </c>
      <c r="D48" s="13" t="s">
        <v>143</v>
      </c>
      <c r="E48" s="13" t="s">
        <v>144</v>
      </c>
      <c r="F48" s="14" t="s">
        <v>1</v>
      </c>
      <c r="G48" s="15"/>
      <c r="H48" s="14" t="s">
        <v>1</v>
      </c>
      <c r="I48" s="14" t="s">
        <v>1</v>
      </c>
      <c r="J48" s="14" t="s">
        <v>1</v>
      </c>
      <c r="K48" s="16"/>
    </row>
    <row r="49" spans="1:11" x14ac:dyDescent="0.25">
      <c r="A49" s="12">
        <v>39</v>
      </c>
      <c r="B49" s="13" t="s">
        <v>111</v>
      </c>
      <c r="C49" s="12" t="s">
        <v>142</v>
      </c>
      <c r="D49" s="13" t="s">
        <v>145</v>
      </c>
      <c r="E49" s="13" t="s">
        <v>146</v>
      </c>
      <c r="F49" s="14" t="s">
        <v>1</v>
      </c>
      <c r="G49" s="15"/>
      <c r="H49" s="14" t="s">
        <v>1</v>
      </c>
      <c r="I49" s="14" t="s">
        <v>1</v>
      </c>
      <c r="J49" s="14" t="s">
        <v>1</v>
      </c>
      <c r="K49" s="16"/>
    </row>
    <row r="50" spans="1:11" x14ac:dyDescent="0.25">
      <c r="A50" s="12">
        <v>40</v>
      </c>
      <c r="B50" s="13" t="s">
        <v>111</v>
      </c>
      <c r="C50" s="12" t="s">
        <v>147</v>
      </c>
      <c r="D50" s="13" t="s">
        <v>148</v>
      </c>
      <c r="E50" s="13" t="s">
        <v>149</v>
      </c>
      <c r="F50" s="14" t="s">
        <v>1</v>
      </c>
      <c r="G50" s="15"/>
      <c r="H50" s="14" t="s">
        <v>1</v>
      </c>
      <c r="I50" s="14" t="s">
        <v>1</v>
      </c>
      <c r="J50" s="14" t="s">
        <v>1</v>
      </c>
      <c r="K50" s="16"/>
    </row>
    <row r="51" spans="1:11" x14ac:dyDescent="0.25">
      <c r="A51" s="12">
        <v>41</v>
      </c>
      <c r="B51" s="13" t="s">
        <v>111</v>
      </c>
      <c r="C51" s="12" t="s">
        <v>150</v>
      </c>
      <c r="D51" s="13" t="s">
        <v>151</v>
      </c>
      <c r="E51" s="13" t="s">
        <v>152</v>
      </c>
      <c r="F51" s="14" t="s">
        <v>1</v>
      </c>
      <c r="G51" s="15"/>
      <c r="H51" s="14" t="s">
        <v>1</v>
      </c>
      <c r="I51" s="14" t="s">
        <v>1</v>
      </c>
      <c r="J51" s="14" t="s">
        <v>1</v>
      </c>
      <c r="K51" s="16"/>
    </row>
    <row r="52" spans="1:11" x14ac:dyDescent="0.25">
      <c r="A52" s="12">
        <v>42</v>
      </c>
      <c r="B52" s="13" t="s">
        <v>111</v>
      </c>
      <c r="C52" s="12" t="s">
        <v>153</v>
      </c>
      <c r="D52" s="13" t="s">
        <v>154</v>
      </c>
      <c r="E52" s="13" t="s">
        <v>155</v>
      </c>
      <c r="F52" s="14" t="s">
        <v>1</v>
      </c>
      <c r="G52" s="15"/>
      <c r="H52" s="14" t="s">
        <v>1</v>
      </c>
      <c r="I52" s="14" t="s">
        <v>1</v>
      </c>
      <c r="J52" s="14" t="s">
        <v>1</v>
      </c>
      <c r="K52" s="16"/>
    </row>
    <row r="53" spans="1:11" x14ac:dyDescent="0.25">
      <c r="A53" s="12">
        <v>43</v>
      </c>
      <c r="B53" s="13" t="s">
        <v>111</v>
      </c>
      <c r="C53" s="12" t="s">
        <v>156</v>
      </c>
      <c r="D53" s="13" t="s">
        <v>157</v>
      </c>
      <c r="E53" s="13" t="s">
        <v>158</v>
      </c>
      <c r="F53" s="14" t="s">
        <v>1</v>
      </c>
      <c r="G53" s="15"/>
      <c r="H53" s="14" t="s">
        <v>1</v>
      </c>
      <c r="I53" s="14" t="s">
        <v>1</v>
      </c>
      <c r="J53" s="14" t="s">
        <v>1</v>
      </c>
      <c r="K53" s="16"/>
    </row>
    <row r="54" spans="1:11" x14ac:dyDescent="0.25">
      <c r="A54" s="12">
        <v>44</v>
      </c>
      <c r="B54" s="13" t="s">
        <v>111</v>
      </c>
      <c r="C54" s="12" t="s">
        <v>159</v>
      </c>
      <c r="D54" s="13" t="s">
        <v>160</v>
      </c>
      <c r="E54" s="13" t="s">
        <v>161</v>
      </c>
      <c r="F54" s="14" t="s">
        <v>1</v>
      </c>
      <c r="G54" s="15"/>
      <c r="H54" s="14" t="s">
        <v>1</v>
      </c>
      <c r="I54" s="14" t="s">
        <v>1</v>
      </c>
      <c r="J54" s="14" t="s">
        <v>1</v>
      </c>
      <c r="K54" s="16"/>
    </row>
    <row r="55" spans="1:11" x14ac:dyDescent="0.25">
      <c r="A55" s="12">
        <v>45</v>
      </c>
      <c r="B55" s="13" t="s">
        <v>111</v>
      </c>
      <c r="C55" s="12" t="s">
        <v>162</v>
      </c>
      <c r="D55" s="13" t="s">
        <v>163</v>
      </c>
      <c r="E55" s="13" t="s">
        <v>164</v>
      </c>
      <c r="F55" s="14" t="s">
        <v>1</v>
      </c>
      <c r="G55" s="15"/>
      <c r="H55" s="14" t="s">
        <v>1</v>
      </c>
      <c r="I55" s="14" t="s">
        <v>1</v>
      </c>
      <c r="J55" s="14" t="s">
        <v>1</v>
      </c>
      <c r="K55" s="16"/>
    </row>
    <row r="56" spans="1:11" x14ac:dyDescent="0.25">
      <c r="A56" s="12">
        <v>46</v>
      </c>
      <c r="B56" s="13" t="s">
        <v>111</v>
      </c>
      <c r="C56" s="12" t="s">
        <v>165</v>
      </c>
      <c r="D56" s="13" t="s">
        <v>166</v>
      </c>
      <c r="E56" s="13" t="s">
        <v>167</v>
      </c>
      <c r="F56" s="14" t="s">
        <v>1</v>
      </c>
      <c r="G56" s="15"/>
      <c r="H56" s="14" t="s">
        <v>1</v>
      </c>
      <c r="I56" s="14" t="s">
        <v>1</v>
      </c>
      <c r="J56" s="14" t="s">
        <v>1</v>
      </c>
      <c r="K56" s="16"/>
    </row>
    <row r="57" spans="1:11" x14ac:dyDescent="0.25">
      <c r="A57" s="12">
        <v>47</v>
      </c>
      <c r="B57" s="13" t="s">
        <v>111</v>
      </c>
      <c r="C57" s="12" t="s">
        <v>165</v>
      </c>
      <c r="D57" s="13" t="s">
        <v>168</v>
      </c>
      <c r="E57" s="13" t="s">
        <v>169</v>
      </c>
      <c r="F57" s="14" t="s">
        <v>1</v>
      </c>
      <c r="G57" s="15"/>
      <c r="H57" s="14" t="s">
        <v>1</v>
      </c>
      <c r="I57" s="14" t="s">
        <v>1</v>
      </c>
      <c r="J57" s="14" t="s">
        <v>1</v>
      </c>
      <c r="K57" s="16"/>
    </row>
    <row r="58" spans="1:11" x14ac:dyDescent="0.25">
      <c r="A58" s="12">
        <v>48</v>
      </c>
      <c r="B58" s="13" t="s">
        <v>170</v>
      </c>
      <c r="C58" s="12" t="s">
        <v>171</v>
      </c>
      <c r="D58" s="13" t="s">
        <v>172</v>
      </c>
      <c r="E58" s="13" t="s">
        <v>173</v>
      </c>
      <c r="F58" s="14" t="s">
        <v>1</v>
      </c>
      <c r="G58" s="15"/>
      <c r="H58" s="14" t="s">
        <v>1</v>
      </c>
      <c r="I58" s="14" t="s">
        <v>1</v>
      </c>
      <c r="J58" s="14" t="s">
        <v>1</v>
      </c>
      <c r="K58" s="16"/>
    </row>
    <row r="59" spans="1:11" x14ac:dyDescent="0.25">
      <c r="A59" s="12">
        <v>49</v>
      </c>
      <c r="B59" s="13" t="s">
        <v>170</v>
      </c>
      <c r="C59" s="12" t="s">
        <v>174</v>
      </c>
      <c r="D59" s="13" t="s">
        <v>175</v>
      </c>
      <c r="E59" s="13" t="s">
        <v>176</v>
      </c>
      <c r="F59" s="14" t="s">
        <v>1</v>
      </c>
      <c r="G59" s="15"/>
      <c r="H59" s="14" t="s">
        <v>1</v>
      </c>
      <c r="I59" s="14" t="s">
        <v>1</v>
      </c>
      <c r="J59" s="14" t="s">
        <v>1</v>
      </c>
      <c r="K59" s="16"/>
    </row>
    <row r="60" spans="1:11" x14ac:dyDescent="0.25">
      <c r="A60" s="12">
        <v>50</v>
      </c>
      <c r="B60" s="13" t="s">
        <v>170</v>
      </c>
      <c r="C60" s="12" t="s">
        <v>177</v>
      </c>
      <c r="D60" s="13" t="s">
        <v>178</v>
      </c>
      <c r="E60" s="13" t="s">
        <v>179</v>
      </c>
      <c r="F60" s="14" t="s">
        <v>1</v>
      </c>
      <c r="G60" s="15"/>
      <c r="H60" s="14" t="s">
        <v>1</v>
      </c>
      <c r="I60" s="14" t="s">
        <v>1</v>
      </c>
      <c r="J60" s="14" t="s">
        <v>1</v>
      </c>
      <c r="K60" s="16"/>
    </row>
    <row r="61" spans="1:11" x14ac:dyDescent="0.25">
      <c r="A61" s="12">
        <v>51</v>
      </c>
      <c r="B61" s="13" t="s">
        <v>170</v>
      </c>
      <c r="C61" s="12" t="s">
        <v>180</v>
      </c>
      <c r="D61" s="13" t="s">
        <v>181</v>
      </c>
      <c r="E61" s="13" t="s">
        <v>182</v>
      </c>
      <c r="F61" s="14" t="s">
        <v>1</v>
      </c>
      <c r="G61" s="15"/>
      <c r="H61" s="14" t="s">
        <v>1</v>
      </c>
      <c r="I61" s="14" t="s">
        <v>1</v>
      </c>
      <c r="J61" s="14" t="s">
        <v>1</v>
      </c>
      <c r="K61" s="16"/>
    </row>
    <row r="62" spans="1:11" x14ac:dyDescent="0.25">
      <c r="A62" s="12">
        <v>52</v>
      </c>
      <c r="B62" s="13" t="s">
        <v>170</v>
      </c>
      <c r="C62" s="12" t="s">
        <v>180</v>
      </c>
      <c r="D62" s="13" t="s">
        <v>183</v>
      </c>
      <c r="E62" s="13" t="s">
        <v>184</v>
      </c>
      <c r="F62" s="14" t="s">
        <v>1</v>
      </c>
      <c r="G62" s="15"/>
      <c r="H62" s="14" t="s">
        <v>1</v>
      </c>
      <c r="I62" s="14" t="s">
        <v>1</v>
      </c>
      <c r="J62" s="14" t="s">
        <v>1</v>
      </c>
      <c r="K62" s="16"/>
    </row>
    <row r="63" spans="1:11" x14ac:dyDescent="0.25">
      <c r="A63" s="12">
        <v>53</v>
      </c>
      <c r="B63" s="13" t="s">
        <v>170</v>
      </c>
      <c r="C63" s="12" t="s">
        <v>180</v>
      </c>
      <c r="D63" s="13" t="s">
        <v>185</v>
      </c>
      <c r="E63" s="13" t="s">
        <v>186</v>
      </c>
      <c r="F63" s="14" t="s">
        <v>1</v>
      </c>
      <c r="G63" s="15"/>
      <c r="H63" s="14" t="s">
        <v>1</v>
      </c>
      <c r="I63" s="14" t="s">
        <v>1</v>
      </c>
      <c r="J63" s="14" t="s">
        <v>1</v>
      </c>
      <c r="K63" s="16"/>
    </row>
    <row r="64" spans="1:11" x14ac:dyDescent="0.25">
      <c r="A64" s="12">
        <v>54</v>
      </c>
      <c r="B64" s="13" t="s">
        <v>170</v>
      </c>
      <c r="C64" s="12" t="s">
        <v>187</v>
      </c>
      <c r="D64" s="13" t="s">
        <v>188</v>
      </c>
      <c r="E64" s="13" t="s">
        <v>189</v>
      </c>
      <c r="F64" s="14" t="s">
        <v>1</v>
      </c>
      <c r="G64" s="15"/>
      <c r="H64" s="14" t="s">
        <v>1</v>
      </c>
      <c r="I64" s="14" t="s">
        <v>1</v>
      </c>
      <c r="J64" s="14" t="s">
        <v>1</v>
      </c>
      <c r="K64" s="16"/>
    </row>
    <row r="65" spans="1:11" x14ac:dyDescent="0.25">
      <c r="A65" s="12">
        <v>55</v>
      </c>
      <c r="B65" s="13" t="s">
        <v>170</v>
      </c>
      <c r="C65" s="12" t="s">
        <v>187</v>
      </c>
      <c r="D65" s="13" t="s">
        <v>190</v>
      </c>
      <c r="E65" s="13" t="s">
        <v>191</v>
      </c>
      <c r="F65" s="14" t="s">
        <v>1</v>
      </c>
      <c r="G65" s="15"/>
      <c r="H65" s="14" t="s">
        <v>1</v>
      </c>
      <c r="I65" s="14" t="s">
        <v>1</v>
      </c>
      <c r="J65" s="14" t="s">
        <v>1</v>
      </c>
      <c r="K65" s="16"/>
    </row>
    <row r="66" spans="1:11" x14ac:dyDescent="0.25">
      <c r="A66" s="12">
        <v>56</v>
      </c>
      <c r="B66" s="13" t="s">
        <v>192</v>
      </c>
      <c r="C66" s="12" t="s">
        <v>193</v>
      </c>
      <c r="D66" s="13" t="s">
        <v>194</v>
      </c>
      <c r="E66" s="13" t="s">
        <v>195</v>
      </c>
      <c r="F66" s="14" t="s">
        <v>1</v>
      </c>
      <c r="G66" s="15"/>
      <c r="H66" s="14" t="s">
        <v>1</v>
      </c>
      <c r="I66" s="14" t="s">
        <v>1</v>
      </c>
      <c r="J66" s="14" t="s">
        <v>1</v>
      </c>
      <c r="K66" s="16"/>
    </row>
    <row r="67" spans="1:11" x14ac:dyDescent="0.25">
      <c r="A67" s="12">
        <v>57</v>
      </c>
      <c r="B67" s="13" t="s">
        <v>192</v>
      </c>
      <c r="C67" s="12" t="s">
        <v>196</v>
      </c>
      <c r="D67" s="13" t="s">
        <v>197</v>
      </c>
      <c r="E67" s="13" t="s">
        <v>198</v>
      </c>
      <c r="F67" s="14" t="s">
        <v>1</v>
      </c>
      <c r="G67" s="15"/>
      <c r="H67" s="14" t="s">
        <v>1</v>
      </c>
      <c r="I67" s="14" t="s">
        <v>1</v>
      </c>
      <c r="J67" s="14" t="s">
        <v>1</v>
      </c>
      <c r="K67" s="16"/>
    </row>
    <row r="68" spans="1:11" x14ac:dyDescent="0.25">
      <c r="A68" s="12">
        <v>58</v>
      </c>
      <c r="B68" s="13" t="s">
        <v>192</v>
      </c>
      <c r="C68" s="12" t="s">
        <v>196</v>
      </c>
      <c r="D68" s="13" t="s">
        <v>199</v>
      </c>
      <c r="E68" s="13" t="s">
        <v>200</v>
      </c>
      <c r="F68" s="14" t="s">
        <v>1</v>
      </c>
      <c r="G68" s="15"/>
      <c r="H68" s="14" t="s">
        <v>1</v>
      </c>
      <c r="I68" s="14" t="s">
        <v>1</v>
      </c>
      <c r="J68" s="14" t="s">
        <v>1</v>
      </c>
      <c r="K68" s="16"/>
    </row>
    <row r="69" spans="1:11" x14ac:dyDescent="0.25">
      <c r="A69" s="12">
        <v>59</v>
      </c>
      <c r="B69" s="13" t="s">
        <v>192</v>
      </c>
      <c r="C69" s="12" t="s">
        <v>196</v>
      </c>
      <c r="D69" s="13" t="s">
        <v>201</v>
      </c>
      <c r="E69" s="13" t="s">
        <v>202</v>
      </c>
      <c r="F69" s="14" t="s">
        <v>1</v>
      </c>
      <c r="G69" s="15"/>
      <c r="H69" s="14" t="s">
        <v>1</v>
      </c>
      <c r="I69" s="14" t="s">
        <v>1</v>
      </c>
      <c r="J69" s="14" t="s">
        <v>1</v>
      </c>
      <c r="K69" s="16"/>
    </row>
    <row r="70" spans="1:11" x14ac:dyDescent="0.25">
      <c r="A70" s="12">
        <v>60</v>
      </c>
      <c r="B70" s="13" t="s">
        <v>192</v>
      </c>
      <c r="C70" s="12" t="s">
        <v>203</v>
      </c>
      <c r="D70" s="13" t="s">
        <v>204</v>
      </c>
      <c r="E70" s="13" t="s">
        <v>205</v>
      </c>
      <c r="F70" s="14" t="s">
        <v>1</v>
      </c>
      <c r="G70" s="15"/>
      <c r="H70" s="14" t="s">
        <v>1</v>
      </c>
      <c r="I70" s="14" t="s">
        <v>1</v>
      </c>
      <c r="J70" s="14" t="s">
        <v>1</v>
      </c>
      <c r="K70" s="16"/>
    </row>
    <row r="72" spans="4:4" x14ac:dyDescent="0.25">
      <c r="D72" s="17" t="s">
        <v>12</v>
      </c>
    </row>
    <row r="73" spans="4:4" x14ac:dyDescent="0.25">
      <c r="D73" s="17" t="s">
        <v>206</v>
      </c>
    </row>
  </sheetData>
  <mergeCells count="5">
    <mergeCell ref="C3:D3"/>
    <mergeCell ref="C4:D4"/>
    <mergeCell ref="C5:D5"/>
    <mergeCell ref="C6:D6"/>
    <mergeCell ref="C7:D7"/>
  </mergeCells>
  <conditionalFormatting sqref="G11:G70">
    <cfRule type="cellIs" dxfId="3" priority="1" operator="equal">
      <formula>"Abweichung"</formula>
    </cfRule>
    <cfRule type="cellIs" dxfId="4" priority="2" operator="equal">
      <formula>"Beobachtung"</formula>
    </cfRule>
    <cfRule type="cellIs" dxfId="5" priority="3" operator="equal">
      <formula>"Konform"</formula>
    </cfRule>
  </conditionalFormatting>
  <dataValidations count="1">
    <dataValidation type="list" allowBlank="1" showErrorMessage="1" error="Bitte einen Wert aus der Liste wählen." sqref="G11:G70">
      <formula1>"Konform,Abweichung,Beobachtung,Nicht anwendbar"</formula1>
    </dataValidation>
  </dataValidations>
  <hyperlinks>
    <hyperlink ref="D72" r:id="rId1"/>
    <hyperlink ref="D73" r:id="rId2"/>
  </hyperlink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5" customWidth="1"/>
    <col min="2" max="2" width="60" customWidth="1"/>
    <col min="3" max="3" width="45" customWidth="1"/>
    <col min="4" max="4" width="15" customWidth="1"/>
    <col min="5" max="5" width="30" customWidth="1"/>
  </cols>
  <sheetData>
    <row r="1" spans="1:1" x14ac:dyDescent="0.25">
      <c r="A1" s="7" t="s">
        <v>207</v>
      </c>
    </row>
    <row r="2" spans="1:1" x14ac:dyDescent="0.25">
      <c r="A2" s="18" t="s">
        <v>208</v>
      </c>
    </row>
    <row r="4" spans="1:5" x14ac:dyDescent="0.25">
      <c r="A4" s="11" t="s">
        <v>21</v>
      </c>
      <c r="B4" s="11" t="s">
        <v>209</v>
      </c>
      <c r="C4" s="11" t="s">
        <v>210</v>
      </c>
      <c r="D4" s="11" t="s">
        <v>27</v>
      </c>
      <c r="E4" s="11" t="s">
        <v>28</v>
      </c>
    </row>
    <row r="5" spans="1:5" x14ac:dyDescent="0.25">
      <c r="A5" s="12">
        <v>1</v>
      </c>
      <c r="B5" s="13" t="s">
        <v>211</v>
      </c>
      <c r="C5" s="14" t="s">
        <v>1</v>
      </c>
      <c r="D5" s="15"/>
      <c r="E5" s="14" t="s">
        <v>1</v>
      </c>
    </row>
    <row r="6" spans="1:5" x14ac:dyDescent="0.25">
      <c r="A6" s="12">
        <v>2</v>
      </c>
      <c r="B6" s="13" t="s">
        <v>212</v>
      </c>
      <c r="C6" s="14" t="s">
        <v>1</v>
      </c>
      <c r="D6" s="15"/>
      <c r="E6" s="14" t="s">
        <v>1</v>
      </c>
    </row>
    <row r="7" spans="1:5" x14ac:dyDescent="0.25">
      <c r="A7" s="12">
        <v>3</v>
      </c>
      <c r="B7" s="13" t="s">
        <v>213</v>
      </c>
      <c r="C7" s="14" t="s">
        <v>1</v>
      </c>
      <c r="D7" s="15"/>
      <c r="E7" s="14" t="s">
        <v>1</v>
      </c>
    </row>
    <row r="8" spans="1:5" x14ac:dyDescent="0.25">
      <c r="A8" s="12">
        <v>4</v>
      </c>
      <c r="B8" s="13" t="s">
        <v>214</v>
      </c>
      <c r="C8" s="14" t="s">
        <v>1</v>
      </c>
      <c r="D8" s="15"/>
      <c r="E8" s="14" t="s">
        <v>1</v>
      </c>
    </row>
    <row r="9" spans="1:5" x14ac:dyDescent="0.25">
      <c r="A9" s="12">
        <v>5</v>
      </c>
      <c r="B9" s="13" t="s">
        <v>215</v>
      </c>
      <c r="C9" s="14" t="s">
        <v>1</v>
      </c>
      <c r="D9" s="15"/>
      <c r="E9" s="14" t="s">
        <v>1</v>
      </c>
    </row>
    <row r="10" spans="1:5" x14ac:dyDescent="0.25">
      <c r="A10" s="12">
        <v>6</v>
      </c>
      <c r="B10" s="13" t="s">
        <v>216</v>
      </c>
      <c r="C10" s="14" t="s">
        <v>1</v>
      </c>
      <c r="D10" s="15"/>
      <c r="E10" s="14" t="s">
        <v>1</v>
      </c>
    </row>
    <row r="11" spans="1:5" x14ac:dyDescent="0.25">
      <c r="A11" s="12">
        <v>7</v>
      </c>
      <c r="B11" s="13" t="s">
        <v>217</v>
      </c>
      <c r="C11" s="14" t="s">
        <v>1</v>
      </c>
      <c r="D11" s="15"/>
      <c r="E11" s="14" t="s">
        <v>1</v>
      </c>
    </row>
    <row r="12" spans="1:5" x14ac:dyDescent="0.25">
      <c r="A12" s="12">
        <v>8</v>
      </c>
      <c r="B12" s="13" t="s">
        <v>218</v>
      </c>
      <c r="C12" s="14" t="s">
        <v>1</v>
      </c>
      <c r="D12" s="15"/>
      <c r="E12" s="14" t="s">
        <v>1</v>
      </c>
    </row>
    <row r="14" spans="2:2" x14ac:dyDescent="0.25">
      <c r="B14" s="17" t="s">
        <v>12</v>
      </c>
    </row>
    <row r="15" spans="2:2" x14ac:dyDescent="0.25">
      <c r="B15" s="17" t="s">
        <v>206</v>
      </c>
    </row>
  </sheetData>
  <conditionalFormatting sqref="D5:D12">
    <cfRule type="cellIs" dxfId="3" priority="1" operator="equal">
      <formula>"Abweichung"</formula>
    </cfRule>
    <cfRule type="cellIs" dxfId="4" priority="2" operator="equal">
      <formula>"Beobachtung"</formula>
    </cfRule>
    <cfRule type="cellIs" dxfId="5" priority="3" operator="equal">
      <formula>"Konform"</formula>
    </cfRule>
  </conditionalFormatting>
  <dataValidations count="1">
    <dataValidation type="list" allowBlank="1" showErrorMessage="1" error="Bitte einen Wert aus der Liste wählen." sqref="D5:D12">
      <formula1>"Konform,Abweichung,Beobachtung,Nicht anwendbar"</formula1>
    </dataValidation>
  </dataValidations>
  <hyperlinks>
    <hyperlink ref="B14" r:id="rId1"/>
    <hyperlink ref="B15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FormatPr defaultRowHeight="15" outlineLevelRow="0" outlineLevelCol="0" x14ac:dyDescent="55"/>
  <cols>
    <col min="1" max="1" width="34" customWidth="1"/>
    <col min="2" max="2" width="10" customWidth="1"/>
    <col min="3" max="3" width="11" customWidth="1"/>
    <col min="4" max="5" width="13" customWidth="1"/>
    <col min="6" max="6" width="15" customWidth="1"/>
    <col min="7" max="7" width="10" customWidth="1"/>
  </cols>
  <sheetData>
    <row r="1" spans="1:1" x14ac:dyDescent="0.25">
      <c r="A1" s="7" t="s">
        <v>219</v>
      </c>
    </row>
    <row r="2" spans="1:1" x14ac:dyDescent="0.25">
      <c r="A2" s="18">
        <f>IF(Fragenkatalog!C3="","",Fragenkatalog!C3)</f>
      </c>
    </row>
    <row r="4" spans="1:7" x14ac:dyDescent="0.25">
      <c r="A4" s="19" t="s">
        <v>22</v>
      </c>
      <c r="B4" s="19" t="s">
        <v>220</v>
      </c>
      <c r="C4" s="19" t="s">
        <v>221</v>
      </c>
      <c r="D4" s="19" t="s">
        <v>222</v>
      </c>
      <c r="E4" s="19" t="s">
        <v>223</v>
      </c>
      <c r="F4" s="19" t="s">
        <v>224</v>
      </c>
      <c r="G4" s="19" t="s">
        <v>225</v>
      </c>
    </row>
    <row r="5" spans="1:7" x14ac:dyDescent="0.25">
      <c r="A5" s="20" t="s">
        <v>32</v>
      </c>
      <c r="B5" s="20">
        <f>COUNTIF(Fragenkatalog!$B$11:$B$70,A5)</f>
      </c>
      <c r="C5" s="20">
        <f>COUNTIFS(Fragenkatalog!$B$11:$B$70,A5,Fragenkatalog!$G$11:$G$70,"Konform")</f>
      </c>
      <c r="D5" s="20">
        <f>COUNTIFS(Fragenkatalog!$B$11:$B$70,A5,Fragenkatalog!$G$11:$G$70,"Abweichung")</f>
      </c>
      <c r="E5" s="20">
        <f>COUNTIFS(Fragenkatalog!$B$11:$B$70,A5,Fragenkatalog!$G$11:$G$70,"Beobachtung")</f>
      </c>
      <c r="F5" s="20">
        <f>COUNTIFS(Fragenkatalog!$B$11:$B$70,A5,Fragenkatalog!$G$11:$G$70,"Nicht anwendbar")</f>
      </c>
      <c r="G5" s="20">
        <f>B5-SUM(C5:F5)</f>
      </c>
    </row>
    <row r="6" spans="1:7" x14ac:dyDescent="0.25">
      <c r="A6" s="21" t="s">
        <v>47</v>
      </c>
      <c r="B6" s="21">
        <f>COUNTIF(Fragenkatalog!$B$11:$B$70,A6)</f>
      </c>
      <c r="C6" s="21">
        <f>COUNTIFS(Fragenkatalog!$B$11:$B$70,A6,Fragenkatalog!$G$11:$G$70,"Konform")</f>
      </c>
      <c r="D6" s="21">
        <f>COUNTIFS(Fragenkatalog!$B$11:$B$70,A6,Fragenkatalog!$G$11:$G$70,"Abweichung")</f>
      </c>
      <c r="E6" s="21">
        <f>COUNTIFS(Fragenkatalog!$B$11:$B$70,A6,Fragenkatalog!$G$11:$G$70,"Beobachtung")</f>
      </c>
      <c r="F6" s="21">
        <f>COUNTIFS(Fragenkatalog!$B$11:$B$70,A6,Fragenkatalog!$G$11:$G$70,"Nicht anwendbar")</f>
      </c>
      <c r="G6" s="21">
        <f>B6-SUM(C6:F6)</f>
      </c>
    </row>
    <row r="7" spans="1:7" x14ac:dyDescent="0.25">
      <c r="A7" s="20" t="s">
        <v>62</v>
      </c>
      <c r="B7" s="20">
        <f>COUNTIF(Fragenkatalog!$B$11:$B$70,A7)</f>
      </c>
      <c r="C7" s="20">
        <f>COUNTIFS(Fragenkatalog!$B$11:$B$70,A7,Fragenkatalog!$G$11:$G$70,"Konform")</f>
      </c>
      <c r="D7" s="20">
        <f>COUNTIFS(Fragenkatalog!$B$11:$B$70,A7,Fragenkatalog!$G$11:$G$70,"Abweichung")</f>
      </c>
      <c r="E7" s="20">
        <f>COUNTIFS(Fragenkatalog!$B$11:$B$70,A7,Fragenkatalog!$G$11:$G$70,"Beobachtung")</f>
      </c>
      <c r="F7" s="20">
        <f>COUNTIFS(Fragenkatalog!$B$11:$B$70,A7,Fragenkatalog!$G$11:$G$70,"Nicht anwendbar")</f>
      </c>
      <c r="G7" s="20">
        <f>B7-SUM(C7:F7)</f>
      </c>
    </row>
    <row r="8" spans="1:7" x14ac:dyDescent="0.25">
      <c r="A8" s="21" t="s">
        <v>76</v>
      </c>
      <c r="B8" s="21">
        <f>COUNTIF(Fragenkatalog!$B$11:$B$70,A8)</f>
      </c>
      <c r="C8" s="21">
        <f>COUNTIFS(Fragenkatalog!$B$11:$B$70,A8,Fragenkatalog!$G$11:$G$70,"Konform")</f>
      </c>
      <c r="D8" s="21">
        <f>COUNTIFS(Fragenkatalog!$B$11:$B$70,A8,Fragenkatalog!$G$11:$G$70,"Abweichung")</f>
      </c>
      <c r="E8" s="21">
        <f>COUNTIFS(Fragenkatalog!$B$11:$B$70,A8,Fragenkatalog!$G$11:$G$70,"Beobachtung")</f>
      </c>
      <c r="F8" s="21">
        <f>COUNTIFS(Fragenkatalog!$B$11:$B$70,A8,Fragenkatalog!$G$11:$G$70,"Nicht anwendbar")</f>
      </c>
      <c r="G8" s="21">
        <f>B8-SUM(C8:F8)</f>
      </c>
    </row>
    <row r="9" spans="1:7" x14ac:dyDescent="0.25">
      <c r="A9" s="20" t="s">
        <v>111</v>
      </c>
      <c r="B9" s="20">
        <f>COUNTIF(Fragenkatalog!$B$11:$B$70,A9)</f>
      </c>
      <c r="C9" s="20">
        <f>COUNTIFS(Fragenkatalog!$B$11:$B$70,A9,Fragenkatalog!$G$11:$G$70,"Konform")</f>
      </c>
      <c r="D9" s="20">
        <f>COUNTIFS(Fragenkatalog!$B$11:$B$70,A9,Fragenkatalog!$G$11:$G$70,"Abweichung")</f>
      </c>
      <c r="E9" s="20">
        <f>COUNTIFS(Fragenkatalog!$B$11:$B$70,A9,Fragenkatalog!$G$11:$G$70,"Beobachtung")</f>
      </c>
      <c r="F9" s="20">
        <f>COUNTIFS(Fragenkatalog!$B$11:$B$70,A9,Fragenkatalog!$G$11:$G$70,"Nicht anwendbar")</f>
      </c>
      <c r="G9" s="20">
        <f>B9-SUM(C9:F9)</f>
      </c>
    </row>
    <row r="10" spans="1:7" x14ac:dyDescent="0.25">
      <c r="A10" s="21" t="s">
        <v>170</v>
      </c>
      <c r="B10" s="21">
        <f>COUNTIF(Fragenkatalog!$B$11:$B$70,A10)</f>
      </c>
      <c r="C10" s="21">
        <f>COUNTIFS(Fragenkatalog!$B$11:$B$70,A10,Fragenkatalog!$G$11:$G$70,"Konform")</f>
      </c>
      <c r="D10" s="21">
        <f>COUNTIFS(Fragenkatalog!$B$11:$B$70,A10,Fragenkatalog!$G$11:$G$70,"Abweichung")</f>
      </c>
      <c r="E10" s="21">
        <f>COUNTIFS(Fragenkatalog!$B$11:$B$70,A10,Fragenkatalog!$G$11:$G$70,"Beobachtung")</f>
      </c>
      <c r="F10" s="21">
        <f>COUNTIFS(Fragenkatalog!$B$11:$B$70,A10,Fragenkatalog!$G$11:$G$70,"Nicht anwendbar")</f>
      </c>
      <c r="G10" s="21">
        <f>B10-SUM(C10:F10)</f>
      </c>
    </row>
    <row r="11" spans="1:7" x14ac:dyDescent="0.25">
      <c r="A11" s="20" t="s">
        <v>192</v>
      </c>
      <c r="B11" s="20">
        <f>COUNTIF(Fragenkatalog!$B$11:$B$70,A11)</f>
      </c>
      <c r="C11" s="20">
        <f>COUNTIFS(Fragenkatalog!$B$11:$B$70,A11,Fragenkatalog!$G$11:$G$70,"Konform")</f>
      </c>
      <c r="D11" s="20">
        <f>COUNTIFS(Fragenkatalog!$B$11:$B$70,A11,Fragenkatalog!$G$11:$G$70,"Abweichung")</f>
      </c>
      <c r="E11" s="20">
        <f>COUNTIFS(Fragenkatalog!$B$11:$B$70,A11,Fragenkatalog!$G$11:$G$70,"Beobachtung")</f>
      </c>
      <c r="F11" s="20">
        <f>COUNTIFS(Fragenkatalog!$B$11:$B$70,A11,Fragenkatalog!$G$11:$G$70,"Nicht anwendbar")</f>
      </c>
      <c r="G11" s="20">
        <f>B11-SUM(C11:F11)</f>
      </c>
    </row>
    <row r="12" spans="1:7" x14ac:dyDescent="0.25">
      <c r="A12" s="21" t="s">
        <v>226</v>
      </c>
      <c r="B12" s="21">
        <v>8</v>
      </c>
      <c r="C12" s="21">
        <f>COUNTIF(Arbeitsplatz!$D$5:$D$12,"Konform")</f>
      </c>
      <c r="D12" s="21">
        <f>COUNTIF(Arbeitsplatz!$D$5:$D$12,"Abweichung")</f>
      </c>
      <c r="E12" s="21">
        <f>COUNTIF(Arbeitsplatz!$D$5:$D$12,"Beobachtung")</f>
      </c>
      <c r="F12" s="21">
        <f>COUNTIF(Arbeitsplatz!$D$5:$D$12,"Nicht anwendbar")</f>
      </c>
      <c r="G12" s="21">
        <f>B12-SUM(C12:F12)</f>
      </c>
    </row>
    <row r="13" spans="1:7" x14ac:dyDescent="0.25">
      <c r="A13" s="8" t="s">
        <v>227</v>
      </c>
      <c r="B13" s="8">
        <f>SUM(B5:B12)</f>
      </c>
      <c r="C13" s="8">
        <f>SUM(C5:C12)</f>
      </c>
      <c r="D13" s="8">
        <f>SUM(D5:D12)</f>
      </c>
      <c r="E13" s="8">
        <f>SUM(E5:E12)</f>
      </c>
      <c r="F13" s="8">
        <f>SUM(F5:F12)</f>
      </c>
      <c r="G13" s="8">
        <f>SUM(G5:G12)</f>
      </c>
    </row>
    <row r="15" ht="36" customHeight="1" spans="1:7" x14ac:dyDescent="0.25">
      <c r="A15" s="8" t="s">
        <v>228</v>
      </c>
      <c r="B15" s="22">
        <f>IF(SUM(C13:F13)=0,"Noch keine Frage bewertet.",IF(D13&gt;0,D13&amp;IF(D13=1," Abweichung"," Abweichungen")&amp;": Korrekturmaßnahme mit Ursache, Verantwortlichem und Frist festlegen."&amp;IF(G13&gt;0," "&amp;IF(G13=1,"Noch 1 Frage ohne Ergebnis.","Noch "&amp;G13&amp;" Fragen ohne Ergebnis."),""),IF(G13&gt;0,"Keine Abweichung bisher. "&amp;IF(G13=1,"Noch 1 Frage ohne Ergebnis.","Noch "&amp;G13&amp;" Fragen ohne Ergebnis.")&amp;" Nicht zutreffende Fragen auf ""Nicht anwendbar"" setzen.","Alle Fragen bewertet, keine Abweichung.")))</f>
      </c>
      <c r="C15" s="22"/>
      <c r="D15" s="22"/>
      <c r="E15" s="22"/>
      <c r="F15" s="22"/>
      <c r="G15" s="22"/>
    </row>
    <row r="17" spans="1:1" x14ac:dyDescent="0.25">
      <c r="A17" s="23" t="s">
        <v>229</v>
      </c>
    </row>
    <row r="19" spans="1:1" x14ac:dyDescent="0.25">
      <c r="A19" s="17" t="s">
        <v>12</v>
      </c>
    </row>
    <row r="20" spans="1:1" x14ac:dyDescent="0.25">
      <c r="A20" s="17" t="s">
        <v>206</v>
      </c>
    </row>
  </sheetData>
  <mergeCells count="1">
    <mergeCell ref="B15:G15"/>
  </mergeCells>
  <conditionalFormatting sqref="D5:D13">
    <cfRule type="cellIs" dxfId="6" priority="1" operator="greaterThan">
      <formula>0</formula>
    </cfRule>
  </conditionalFormatting>
  <hyperlinks>
    <hyperlink ref="A19" r:id="rId1"/>
    <hyperlink ref="A20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Anleitung</vt:lpstr>
      <vt:lpstr>Fragenkatalog</vt:lpstr>
      <vt:lpstr>Arbeitsplatz</vt:lpstr>
      <vt:lpstr>Auswertung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2026-10-10T20:36:21Z</dcterms:created>
  <dcterms:modified xsi:type="dcterms:W3CDTF">2026-10-10T20:36:21Z</dcterms:modified>
</cp:coreProperties>
</file>